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Committees\Awards\2025 Awards\"/>
    </mc:Choice>
  </mc:AlternateContent>
  <xr:revisionPtr revIDLastSave="0" documentId="8_{5DBB039E-E81A-4901-8DFE-02CD98DDF872}" xr6:coauthVersionLast="47" xr6:coauthVersionMax="47" xr10:uidLastSave="{00000000-0000-0000-0000-000000000000}"/>
  <bookViews>
    <workbookView xWindow="18240" yWindow="-14340" windowWidth="18615" windowHeight="9480" xr2:uid="{00000000-000D-0000-FFFF-FFFF00000000}"/>
  </bookViews>
  <sheets>
    <sheet name="MASTER" sheetId="5" r:id="rId1"/>
    <sheet name="Greatest % Increase" sheetId="1" r:id="rId2"/>
    <sheet name="Most Mbrs" sheetId="3" r:id="rId3"/>
    <sheet name="Vol Hours" sheetId="4" r:id="rId4"/>
  </sheets>
  <definedNames>
    <definedName name="_xlnm.Print_Area" localSheetId="1">'Greatest % Increase'!$A$1:$F$30</definedName>
    <definedName name="_xlnm.Print_Area" localSheetId="0">MASTER!$A$1:$E$29</definedName>
    <definedName name="_xlnm.Print_Area" localSheetId="2">'Most Mbrs'!$A$118:$I$149</definedName>
    <definedName name="_xlnm.Print_Titles" localSheetId="1">'Greatest % Increase'!$4:$4</definedName>
    <definedName name="_xlnm.Print_Titles" localSheetId="2">'Most Mbrs'!$1:$2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4" l="1"/>
  <c r="G30" i="4"/>
  <c r="E30" i="4"/>
  <c r="I29" i="4"/>
  <c r="E29" i="4"/>
  <c r="I28" i="4"/>
  <c r="G28" i="4"/>
  <c r="E28" i="4"/>
  <c r="I27" i="4"/>
  <c r="E27" i="4"/>
  <c r="I26" i="4"/>
  <c r="E26" i="4"/>
  <c r="I25" i="4"/>
  <c r="E25" i="4"/>
  <c r="I24" i="4"/>
  <c r="E24" i="4"/>
  <c r="I23" i="4"/>
  <c r="G23" i="4"/>
  <c r="E23" i="4"/>
  <c r="I22" i="4"/>
  <c r="E22" i="4"/>
  <c r="I21" i="4"/>
  <c r="E21" i="4"/>
  <c r="I20" i="4"/>
  <c r="E20" i="4"/>
  <c r="I19" i="4"/>
  <c r="E19" i="4"/>
  <c r="I18" i="4"/>
  <c r="E18" i="4"/>
  <c r="I17" i="4"/>
  <c r="E17" i="4"/>
  <c r="I16" i="4"/>
  <c r="E16" i="4"/>
  <c r="I15" i="4"/>
  <c r="E15" i="4"/>
  <c r="I14" i="4"/>
  <c r="E14" i="4"/>
  <c r="I13" i="4"/>
  <c r="E13" i="4"/>
  <c r="I12" i="4"/>
  <c r="E12" i="4"/>
  <c r="I11" i="4"/>
  <c r="E11" i="4"/>
  <c r="I10" i="4"/>
  <c r="E10" i="4"/>
  <c r="I9" i="4"/>
  <c r="G9" i="4"/>
  <c r="E9" i="4"/>
  <c r="I8" i="4"/>
  <c r="E8" i="4"/>
  <c r="I7" i="4"/>
  <c r="E7" i="4"/>
  <c r="I6" i="4"/>
  <c r="E6" i="4"/>
  <c r="I5" i="4"/>
  <c r="E5" i="4"/>
  <c r="K2" i="4"/>
  <c r="J2" i="4"/>
  <c r="L89" i="3" l="1"/>
  <c r="L151" i="3"/>
  <c r="L139" i="3"/>
  <c r="L134" i="3"/>
  <c r="L119" i="3"/>
  <c r="L116" i="3"/>
  <c r="L111" i="3"/>
  <c r="L104" i="3"/>
  <c r="L98" i="3"/>
  <c r="L95" i="3"/>
  <c r="L91" i="3"/>
  <c r="L85" i="3"/>
  <c r="L83" i="3"/>
  <c r="L77" i="3"/>
  <c r="L59" i="3"/>
  <c r="L57" i="3"/>
  <c r="L50" i="3"/>
  <c r="L5" i="3"/>
  <c r="L10" i="3"/>
  <c r="L15" i="3"/>
  <c r="L18" i="3"/>
  <c r="L37" i="3"/>
  <c r="L34" i="3"/>
  <c r="L30" i="3"/>
  <c r="L28" i="3"/>
  <c r="L25" i="3"/>
  <c r="I50" i="3"/>
  <c r="H50" i="3"/>
  <c r="I77" i="3"/>
  <c r="H77" i="3"/>
  <c r="H85" i="3"/>
  <c r="I85" i="3"/>
  <c r="I151" i="3"/>
  <c r="H151" i="3"/>
  <c r="F151" i="3"/>
  <c r="F139" i="3"/>
  <c r="F134" i="3"/>
  <c r="F119" i="3"/>
  <c r="F116" i="3"/>
  <c r="F111" i="3"/>
  <c r="F104" i="3"/>
  <c r="F95" i="3"/>
  <c r="F91" i="3"/>
  <c r="F89" i="3"/>
  <c r="F85" i="3"/>
  <c r="F83" i="3"/>
  <c r="F77" i="3"/>
  <c r="F59" i="3"/>
  <c r="F57" i="3"/>
  <c r="F50" i="3"/>
  <c r="F37" i="3"/>
  <c r="F34" i="3"/>
  <c r="F30" i="3"/>
  <c r="F28" i="3"/>
  <c r="E28" i="3"/>
  <c r="F25" i="3"/>
  <c r="F18" i="3"/>
  <c r="F15" i="3"/>
  <c r="F10" i="3"/>
  <c r="F5" i="3"/>
  <c r="D1" i="3"/>
  <c r="K1" i="3"/>
  <c r="E38" i="3"/>
  <c r="E39" i="3"/>
  <c r="E60" i="3"/>
  <c r="E40" i="3"/>
  <c r="E61" i="3"/>
  <c r="E41" i="3"/>
  <c r="E117" i="3"/>
  <c r="E62" i="3"/>
  <c r="E99" i="3"/>
  <c r="E63" i="3"/>
  <c r="E140" i="3"/>
  <c r="E86" i="3"/>
  <c r="E84" i="3"/>
  <c r="E85" i="3" s="1"/>
  <c r="E120" i="3"/>
  <c r="E3" i="3"/>
  <c r="E5" i="3" s="1"/>
  <c r="E64" i="3"/>
  <c r="E118" i="3"/>
  <c r="E119" i="3" s="1"/>
  <c r="E100" i="3"/>
  <c r="E141" i="3"/>
  <c r="E87" i="3"/>
  <c r="E31" i="3"/>
  <c r="E78" i="3"/>
  <c r="E42" i="3"/>
  <c r="E6" i="3"/>
  <c r="E96" i="3"/>
  <c r="E112" i="3"/>
  <c r="E11" i="3"/>
  <c r="E15" i="3" s="1"/>
  <c r="E65" i="3"/>
  <c r="E101" i="3"/>
  <c r="E79" i="3"/>
  <c r="E142" i="3"/>
  <c r="E143" i="3"/>
  <c r="E113" i="3"/>
  <c r="E121" i="3"/>
  <c r="E92" i="3"/>
  <c r="E93" i="3"/>
  <c r="E26" i="3"/>
  <c r="E105" i="3"/>
  <c r="E111" i="3" s="1"/>
  <c r="E90" i="3"/>
  <c r="E91" i="3" s="1"/>
  <c r="E51" i="3"/>
  <c r="E135" i="3"/>
  <c r="E58" i="3"/>
  <c r="E59" i="3" s="1"/>
  <c r="E19" i="3"/>
  <c r="E35" i="3"/>
  <c r="E32" i="3"/>
  <c r="E16" i="3"/>
  <c r="E52" i="3"/>
  <c r="E66" i="3"/>
  <c r="E122" i="3"/>
  <c r="E144" i="3"/>
  <c r="E7" i="3"/>
  <c r="E4" i="3"/>
  <c r="E43" i="3"/>
  <c r="E145" i="3"/>
  <c r="E53" i="3"/>
  <c r="E44" i="3"/>
  <c r="E54" i="3"/>
  <c r="E33" i="3"/>
  <c r="E97" i="3"/>
  <c r="E102" i="3"/>
  <c r="E106" i="3"/>
  <c r="E36" i="3"/>
  <c r="E12" i="3"/>
  <c r="E114" i="3"/>
  <c r="E123" i="3"/>
  <c r="E124" i="3"/>
  <c r="E146" i="3"/>
  <c r="E45" i="3"/>
  <c r="E55" i="3"/>
  <c r="E80" i="3"/>
  <c r="E107" i="3"/>
  <c r="E125" i="3"/>
  <c r="E20" i="3"/>
  <c r="E147" i="3"/>
  <c r="E67" i="3"/>
  <c r="E21" i="3"/>
  <c r="E148" i="3"/>
  <c r="E8" i="3"/>
  <c r="E126" i="3"/>
  <c r="E46" i="3"/>
  <c r="E108" i="3"/>
  <c r="E22" i="3"/>
  <c r="E68" i="3"/>
  <c r="E127" i="3"/>
  <c r="E27" i="3"/>
  <c r="E103" i="3"/>
  <c r="E29" i="3"/>
  <c r="E30" i="3" s="1"/>
  <c r="E23" i="3"/>
  <c r="E69" i="3"/>
  <c r="E47" i="3"/>
  <c r="E70" i="3"/>
  <c r="E128" i="3"/>
  <c r="E136" i="3"/>
  <c r="E17" i="3"/>
  <c r="E13" i="3"/>
  <c r="E149" i="3"/>
  <c r="E129" i="3"/>
  <c r="E109" i="3"/>
  <c r="E9" i="3"/>
  <c r="E130" i="3"/>
  <c r="E71" i="3"/>
  <c r="E131" i="3"/>
  <c r="E150" i="3"/>
  <c r="E48" i="3"/>
  <c r="E14" i="3"/>
  <c r="E115" i="3"/>
  <c r="E94" i="3"/>
  <c r="E72" i="3"/>
  <c r="E110" i="3"/>
  <c r="E132" i="3"/>
  <c r="E73" i="3"/>
  <c r="E133" i="3"/>
  <c r="E74" i="3"/>
  <c r="E49" i="3"/>
  <c r="E24" i="3"/>
  <c r="E56" i="3"/>
  <c r="E75" i="3"/>
  <c r="E76" i="3"/>
  <c r="E137" i="3"/>
  <c r="E138" i="3"/>
  <c r="E88" i="3"/>
  <c r="E89" i="3" s="1"/>
  <c r="E81" i="3"/>
  <c r="E82" i="3"/>
  <c r="I1" i="3" l="1"/>
  <c r="H1" i="3"/>
  <c r="E134" i="3"/>
  <c r="E37" i="3"/>
  <c r="E151" i="3"/>
  <c r="E77" i="3"/>
  <c r="E34" i="3"/>
  <c r="E116" i="3"/>
  <c r="E50" i="3"/>
  <c r="E83" i="3"/>
  <c r="E139" i="3"/>
  <c r="E98" i="3"/>
  <c r="E104" i="3"/>
  <c r="E57" i="3"/>
  <c r="E10" i="3"/>
  <c r="E1" i="3" s="1"/>
  <c r="E18" i="3"/>
  <c r="E25" i="3"/>
  <c r="E95" i="3"/>
  <c r="D11" i="1"/>
  <c r="E11" i="1" s="1"/>
  <c r="D7" i="1"/>
  <c r="E7" i="1" s="1"/>
  <c r="D9" i="1"/>
  <c r="E9" i="1" s="1"/>
  <c r="D6" i="1"/>
  <c r="E6" i="1" s="1"/>
  <c r="D30" i="1"/>
  <c r="E30" i="1" s="1"/>
  <c r="D29" i="1"/>
  <c r="E29" i="1" s="1"/>
  <c r="D28" i="1"/>
  <c r="E28" i="1" s="1"/>
  <c r="D27" i="1"/>
  <c r="E27" i="1" s="1"/>
  <c r="D5" i="1"/>
  <c r="E5" i="1" s="1"/>
  <c r="D26" i="1"/>
  <c r="E26" i="1" s="1"/>
  <c r="D25" i="1"/>
  <c r="E25" i="1" s="1"/>
  <c r="D24" i="1"/>
  <c r="E24" i="1" s="1"/>
  <c r="D23" i="1"/>
  <c r="E23" i="1" s="1"/>
  <c r="D10" i="1"/>
  <c r="E10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8" i="1"/>
  <c r="E8" i="1" s="1"/>
  <c r="D15" i="1"/>
  <c r="E15" i="1" s="1"/>
  <c r="D14" i="1"/>
  <c r="E14" i="1" s="1"/>
  <c r="D13" i="1"/>
  <c r="E13" i="1" s="1"/>
  <c r="D12" i="1"/>
  <c r="E12" i="1" s="1"/>
  <c r="B3" i="1"/>
  <c r="A3" i="1"/>
  <c r="F1" i="3"/>
</calcChain>
</file>

<file path=xl/sharedStrings.xml><?xml version="1.0" encoding="utf-8"?>
<sst xmlns="http://schemas.openxmlformats.org/spreadsheetml/2006/main" count="319" uniqueCount="126">
  <si>
    <t>Caroline</t>
  </si>
  <si>
    <t>Cecil</t>
  </si>
  <si>
    <t>Worcester</t>
  </si>
  <si>
    <t>Hopkins</t>
  </si>
  <si>
    <t xml:space="preserve">Baltimore </t>
  </si>
  <si>
    <t>Carroll</t>
  </si>
  <si>
    <t>Taneytown</t>
  </si>
  <si>
    <t>Harford</t>
  </si>
  <si>
    <t>Howard</t>
  </si>
  <si>
    <t>Charles</t>
  </si>
  <si>
    <t>Severna Park</t>
  </si>
  <si>
    <t>Anne Arundel</t>
  </si>
  <si>
    <t>Calvert</t>
  </si>
  <si>
    <t>St Mary's</t>
  </si>
  <si>
    <t>Chevy Chase</t>
  </si>
  <si>
    <t>Potomac</t>
  </si>
  <si>
    <t>Rural</t>
  </si>
  <si>
    <t>Allegany</t>
  </si>
  <si>
    <t>Frederick</t>
  </si>
  <si>
    <t>Calvert /Leaders</t>
  </si>
  <si>
    <t># clubs</t>
  </si>
  <si>
    <t>Chesapeake</t>
  </si>
  <si>
    <t>Upper Montgomery</t>
  </si>
  <si>
    <t>Patuxent</t>
  </si>
  <si>
    <t>Garrett</t>
  </si>
  <si>
    <t>Wicomico Conserv</t>
  </si>
  <si>
    <t>Maryland RW Empowered</t>
  </si>
  <si>
    <t>EOY 2023</t>
  </si>
  <si>
    <t>Increase</t>
  </si>
  <si>
    <t>%</t>
  </si>
  <si>
    <t>Small</t>
  </si>
  <si>
    <t>Medium</t>
  </si>
  <si>
    <t>Large</t>
  </si>
  <si>
    <t>correction</t>
  </si>
  <si>
    <t>Calvert Leaders</t>
  </si>
  <si>
    <t>Baltimore</t>
  </si>
  <si>
    <t>MD RW Empowered</t>
  </si>
  <si>
    <t>Returning</t>
  </si>
  <si>
    <t>New</t>
  </si>
  <si>
    <t>Renewing</t>
  </si>
  <si>
    <t>Mbrs</t>
  </si>
  <si>
    <t>Club Fee</t>
  </si>
  <si>
    <t>Amount</t>
  </si>
  <si>
    <t>NFRW date</t>
  </si>
  <si>
    <t>NFRW #</t>
  </si>
  <si>
    <t>Club</t>
  </si>
  <si>
    <t>SMALL</t>
  </si>
  <si>
    <t>Retention</t>
  </si>
  <si>
    <t>MEDIUM</t>
  </si>
  <si>
    <t>LARGE</t>
  </si>
  <si>
    <t>MRWE</t>
  </si>
  <si>
    <t>Wicomico Conservative</t>
  </si>
  <si>
    <t>10-30 mbrs</t>
  </si>
  <si>
    <t>Period</t>
  </si>
  <si>
    <t>31-75 mbrs</t>
  </si>
  <si>
    <t>Jul-Dec</t>
  </si>
  <si>
    <t>Jan-Jun</t>
  </si>
  <si>
    <t>76+ mbrs</t>
  </si>
  <si>
    <t>EOY 2024</t>
  </si>
  <si>
    <t>TOTAL</t>
  </si>
  <si>
    <t>2024 Hours</t>
  </si>
  <si>
    <t>Club Size</t>
  </si>
  <si>
    <t>Change</t>
  </si>
  <si>
    <t>Members</t>
  </si>
  <si>
    <t>Charter #</t>
  </si>
  <si>
    <t>Allegany Co. RW</t>
  </si>
  <si>
    <t>RW of Anne Arundel Co.</t>
  </si>
  <si>
    <t>RW of Baltimore Co.</t>
  </si>
  <si>
    <t>RW of Calvert County</t>
  </si>
  <si>
    <t>RW Leaders of Calvert</t>
  </si>
  <si>
    <t>Caroline County RWC</t>
  </si>
  <si>
    <t>RW of Carroll County</t>
  </si>
  <si>
    <t>RW of Cecil Co.</t>
  </si>
  <si>
    <t>RW of Charles County</t>
  </si>
  <si>
    <t>Chesapeake RW</t>
  </si>
  <si>
    <t>Chevy Chase WRC</t>
  </si>
  <si>
    <t>RW of Frederick County</t>
  </si>
  <si>
    <t>Garrett Co. RWC</t>
  </si>
  <si>
    <t>Harford Co. RW</t>
  </si>
  <si>
    <t>Hopkins WRC</t>
  </si>
  <si>
    <t>Howard Co. RW</t>
  </si>
  <si>
    <t>Patuxent RW</t>
  </si>
  <si>
    <t>Potomac WRC</t>
  </si>
  <si>
    <t>Rural WRC</t>
  </si>
  <si>
    <t>RW of St. Mary's</t>
  </si>
  <si>
    <t>Severna Park RWC</t>
  </si>
  <si>
    <t>RW of Taneytown</t>
  </si>
  <si>
    <t>Upper Montgomery RWC</t>
  </si>
  <si>
    <t>Wicomico Conservative RW</t>
  </si>
  <si>
    <t>RW of Worcester Co.</t>
  </si>
  <si>
    <t>CLUB SIZE CATEGORIES</t>
  </si>
  <si>
    <t>Small (10-30 members)</t>
  </si>
  <si>
    <t>Medium (31-75 members)</t>
  </si>
  <si>
    <t>Large (76+ members)</t>
  </si>
  <si>
    <t>Oriole</t>
  </si>
  <si>
    <t>RW of Anne Arundel County</t>
  </si>
  <si>
    <t>MD Shield</t>
  </si>
  <si>
    <t>RW of Baltimore County</t>
  </si>
  <si>
    <t>Most new members -- Large club</t>
  </si>
  <si>
    <t>Best newsletter</t>
  </si>
  <si>
    <t>Best website</t>
  </si>
  <si>
    <t>Greatest % mbrship increase -- Medium club</t>
  </si>
  <si>
    <t>Black-eyed Susan</t>
  </si>
  <si>
    <t>Allegany County RW</t>
  </si>
  <si>
    <t>Most effective club meeting</t>
  </si>
  <si>
    <t>Garrett County RWC</t>
  </si>
  <si>
    <t>Greatest % mbrship increase -- Large club</t>
  </si>
  <si>
    <t>White Oak</t>
  </si>
  <si>
    <t>RW of Cecil County</t>
  </si>
  <si>
    <t>Harford County RW</t>
  </si>
  <si>
    <t>Greatest % mbrship increase -- Small club</t>
  </si>
  <si>
    <t>Most effective political action event</t>
  </si>
  <si>
    <t>Most volunteer hours -- Medium club</t>
  </si>
  <si>
    <t>Greatest % member retention -- Large club</t>
  </si>
  <si>
    <t>Most new members -- Medium club</t>
  </si>
  <si>
    <t>RW of St Mary's</t>
  </si>
  <si>
    <t>Greatest % member retention -- Medium club</t>
  </si>
  <si>
    <t>Most effective club project</t>
  </si>
  <si>
    <t>Most new members -- Small club</t>
  </si>
  <si>
    <t>RW of Worcester County</t>
  </si>
  <si>
    <t>Community service / Caring for America</t>
  </si>
  <si>
    <t>Literacy -- most MELP donations</t>
  </si>
  <si>
    <t>Literacy -- most diverse donations</t>
  </si>
  <si>
    <t>Most volunteer hours -- Large club</t>
  </si>
  <si>
    <t>Presented in 2025</t>
  </si>
  <si>
    <t>For activities 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</si>
</sst>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d\-mmm\-yy;@"/>
    <numFmt numFmtId="165" formatCode="_(&quot;$&quot;* #,##0_);_(&quot;$&quot;* \(#,##0\);_(&quot;$&quot;* &quot;-&quot;??_);_(@_)"/>
    <numFmt numFmtId="166" formatCode="0_);\(0\)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6">
    <xf numFmtId="0" fontId="0" fillId="0" borderId="0" xfId="0"/>
    <xf numFmtId="1" fontId="1" fillId="2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5" fontId="0" fillId="0" borderId="0" xfId="0" applyNumberFormat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9" fontId="3" fillId="0" borderId="0" xfId="2" applyFont="1" applyFill="1" applyBorder="1" applyAlignment="1">
      <alignment horizontal="center"/>
    </xf>
    <xf numFmtId="9" fontId="1" fillId="2" borderId="0" xfId="2" applyFont="1" applyFill="1" applyAlignment="1">
      <alignment horizontal="center" vertical="center"/>
    </xf>
    <xf numFmtId="9" fontId="0" fillId="0" borderId="0" xfId="2" applyFont="1" applyAlignment="1">
      <alignment horizontal="center" vertical="center"/>
    </xf>
    <xf numFmtId="9" fontId="0" fillId="4" borderId="0" xfId="2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165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 vertical="center"/>
    </xf>
    <xf numFmtId="15" fontId="0" fillId="0" borderId="0" xfId="0" applyNumberFormat="1"/>
    <xf numFmtId="166" fontId="0" fillId="0" borderId="0" xfId="0" applyNumberFormat="1" applyAlignment="1">
      <alignment horizontal="center" vertical="center"/>
    </xf>
    <xf numFmtId="166" fontId="0" fillId="5" borderId="0" xfId="0" applyNumberFormat="1" applyFill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2" fillId="6" borderId="0" xfId="0" applyNumberFormat="1" applyFont="1" applyFill="1" applyAlignment="1">
      <alignment horizontal="center" vertical="center" wrapText="1"/>
    </xf>
    <xf numFmtId="165" fontId="2" fillId="7" borderId="0" xfId="1" applyNumberFormat="1" applyFont="1" applyFill="1" applyAlignment="1">
      <alignment horizontal="center" vertical="center" wrapText="1"/>
    </xf>
    <xf numFmtId="165" fontId="1" fillId="2" borderId="0" xfId="1" applyNumberFormat="1" applyFont="1" applyFill="1" applyAlignment="1">
      <alignment horizontal="center" vertical="center" wrapText="1"/>
    </xf>
    <xf numFmtId="164" fontId="2" fillId="8" borderId="0" xfId="0" applyNumberFormat="1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0" fillId="0" borderId="0" xfId="1" applyNumberFormat="1" applyFont="1" applyFill="1" applyAlignment="1">
      <alignment horizontal="center" vertical="center"/>
    </xf>
    <xf numFmtId="3" fontId="0" fillId="0" borderId="2" xfId="1" applyNumberFormat="1" applyFont="1" applyFill="1" applyBorder="1" applyAlignment="1">
      <alignment horizontal="center" vertical="center"/>
    </xf>
    <xf numFmtId="1" fontId="0" fillId="9" borderId="1" xfId="0" applyNumberFormat="1" applyFill="1" applyBorder="1" applyAlignment="1">
      <alignment horizontal="center" vertical="center"/>
    </xf>
    <xf numFmtId="1" fontId="6" fillId="9" borderId="1" xfId="0" applyNumberFormat="1" applyFont="1" applyFill="1" applyBorder="1" applyAlignment="1">
      <alignment horizontal="center" vertical="center"/>
    </xf>
    <xf numFmtId="1" fontId="6" fillId="9" borderId="0" xfId="0" applyNumberFormat="1" applyFont="1" applyFill="1" applyAlignment="1">
      <alignment horizontal="center" vertical="center"/>
    </xf>
    <xf numFmtId="166" fontId="0" fillId="9" borderId="1" xfId="0" applyNumberFormat="1" applyFill="1" applyBorder="1" applyAlignment="1">
      <alignment horizontal="center" vertical="center"/>
    </xf>
    <xf numFmtId="9" fontId="2" fillId="0" borderId="0" xfId="2" applyFont="1" applyAlignment="1">
      <alignment horizontal="center" vertical="center" wrapText="1"/>
    </xf>
    <xf numFmtId="9" fontId="0" fillId="0" borderId="0" xfId="2" applyFont="1" applyBorder="1" applyAlignment="1">
      <alignment horizontal="center"/>
    </xf>
    <xf numFmtId="0" fontId="0" fillId="7" borderId="0" xfId="0" applyFill="1" applyAlignment="1">
      <alignment horizontal="center"/>
    </xf>
    <xf numFmtId="0" fontId="0" fillId="10" borderId="0" xfId="0" applyFill="1"/>
    <xf numFmtId="0" fontId="0" fillId="10" borderId="0" xfId="0" applyFill="1" applyAlignment="1">
      <alignment horizontal="center"/>
    </xf>
    <xf numFmtId="9" fontId="0" fillId="10" borderId="0" xfId="2" applyFont="1" applyFill="1" applyAlignment="1">
      <alignment horizontal="center"/>
    </xf>
    <xf numFmtId="3" fontId="0" fillId="0" borderId="0" xfId="0" applyNumberForma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1" fontId="3" fillId="2" borderId="0" xfId="0" applyNumberFormat="1" applyFont="1" applyFill="1" applyAlignment="1">
      <alignment horizontal="center" vertical="center"/>
    </xf>
    <xf numFmtId="0" fontId="2" fillId="11" borderId="0" xfId="0" applyFont="1" applyFill="1" applyAlignment="1">
      <alignment horizontal="center"/>
    </xf>
    <xf numFmtId="0" fontId="2" fillId="11" borderId="0" xfId="0" applyFont="1" applyFill="1"/>
    <xf numFmtId="3" fontId="0" fillId="0" borderId="1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81797-EC11-436A-9269-B371C81D36C0}">
  <dimension ref="A1:E30"/>
  <sheetViews>
    <sheetView tabSelected="1" workbookViewId="0">
      <selection activeCell="C25" sqref="C25"/>
    </sheetView>
  </sheetViews>
  <sheetFormatPr defaultRowHeight="14.5" x14ac:dyDescent="0.35"/>
  <cols>
    <col min="1" max="1" width="18" bestFit="1" customWidth="1"/>
    <col min="2" max="2" width="31.36328125" customWidth="1"/>
    <col min="3" max="3" width="18.90625" customWidth="1"/>
    <col min="4" max="4" width="9.26953125" bestFit="1" customWidth="1"/>
    <col min="5" max="5" width="39" bestFit="1" customWidth="1"/>
  </cols>
  <sheetData>
    <row r="1" spans="1:5" x14ac:dyDescent="0.35">
      <c r="A1" s="4"/>
      <c r="B1" s="59"/>
      <c r="C1" s="5"/>
      <c r="D1" s="5"/>
      <c r="E1" s="60" t="s">
        <v>90</v>
      </c>
    </row>
    <row r="2" spans="1:5" x14ac:dyDescent="0.35">
      <c r="A2" s="4"/>
      <c r="B2" s="59"/>
      <c r="C2" s="5"/>
      <c r="D2" s="5"/>
      <c r="E2" s="61" t="s">
        <v>91</v>
      </c>
    </row>
    <row r="3" spans="1:5" x14ac:dyDescent="0.35">
      <c r="A3" s="4"/>
      <c r="B3" s="59"/>
      <c r="C3" s="5"/>
      <c r="D3" s="5"/>
      <c r="E3" s="62" t="s">
        <v>92</v>
      </c>
    </row>
    <row r="4" spans="1:5" x14ac:dyDescent="0.35">
      <c r="A4" s="67"/>
      <c r="B4" s="69" t="s">
        <v>124</v>
      </c>
      <c r="C4" s="5"/>
      <c r="D4" s="5"/>
      <c r="E4" s="64" t="s">
        <v>93</v>
      </c>
    </row>
    <row r="5" spans="1:5" x14ac:dyDescent="0.35">
      <c r="A5" s="68"/>
      <c r="B5" s="70" t="s">
        <v>125</v>
      </c>
      <c r="C5" s="5"/>
      <c r="D5" s="5"/>
      <c r="E5" s="5"/>
    </row>
    <row r="6" spans="1:5" x14ac:dyDescent="0.35">
      <c r="A6" s="4" t="s">
        <v>94</v>
      </c>
      <c r="B6" s="65" t="s">
        <v>95</v>
      </c>
      <c r="C6" s="5"/>
      <c r="D6" s="4" t="s">
        <v>96</v>
      </c>
      <c r="E6" s="65" t="s">
        <v>97</v>
      </c>
    </row>
    <row r="7" spans="1:5" x14ac:dyDescent="0.35">
      <c r="A7" s="4" t="s">
        <v>94</v>
      </c>
      <c r="B7" s="65" t="s">
        <v>71</v>
      </c>
      <c r="C7" s="5"/>
      <c r="D7" s="4"/>
      <c r="E7" s="63" t="s">
        <v>98</v>
      </c>
    </row>
    <row r="8" spans="1:5" x14ac:dyDescent="0.35">
      <c r="A8" s="4" t="s">
        <v>94</v>
      </c>
      <c r="B8" s="65" t="s">
        <v>76</v>
      </c>
      <c r="C8" s="5"/>
      <c r="D8" s="4"/>
      <c r="E8" s="63" t="s">
        <v>99</v>
      </c>
    </row>
    <row r="9" spans="1:5" x14ac:dyDescent="0.35">
      <c r="A9" s="4" t="s">
        <v>94</v>
      </c>
      <c r="B9" s="65" t="s">
        <v>79</v>
      </c>
      <c r="C9" s="5"/>
      <c r="D9" s="4"/>
      <c r="E9" s="63" t="s">
        <v>100</v>
      </c>
    </row>
    <row r="10" spans="1:5" x14ac:dyDescent="0.35">
      <c r="A10" s="4" t="s">
        <v>94</v>
      </c>
      <c r="B10" s="65" t="s">
        <v>85</v>
      </c>
      <c r="C10" s="5"/>
      <c r="D10" s="4" t="s">
        <v>96</v>
      </c>
      <c r="E10" s="65" t="s">
        <v>69</v>
      </c>
    </row>
    <row r="11" spans="1:5" x14ac:dyDescent="0.35">
      <c r="A11" s="4"/>
      <c r="B11" s="59"/>
      <c r="C11" s="5"/>
      <c r="D11" s="4"/>
      <c r="E11" s="63" t="s">
        <v>101</v>
      </c>
    </row>
    <row r="12" spans="1:5" x14ac:dyDescent="0.35">
      <c r="A12" s="4" t="s">
        <v>102</v>
      </c>
      <c r="B12" s="65" t="s">
        <v>103</v>
      </c>
      <c r="C12" s="5"/>
      <c r="D12" s="4" t="s">
        <v>96</v>
      </c>
      <c r="E12" s="65" t="s">
        <v>73</v>
      </c>
    </row>
    <row r="13" spans="1:5" x14ac:dyDescent="0.35">
      <c r="A13" s="4" t="s">
        <v>102</v>
      </c>
      <c r="B13" s="65" t="s">
        <v>83</v>
      </c>
      <c r="C13" s="5"/>
      <c r="D13" s="4" t="s">
        <v>96</v>
      </c>
      <c r="E13" s="65" t="s">
        <v>74</v>
      </c>
    </row>
    <row r="14" spans="1:5" x14ac:dyDescent="0.35">
      <c r="A14" s="4"/>
      <c r="B14" s="63" t="s">
        <v>104</v>
      </c>
      <c r="C14" s="5"/>
      <c r="D14" s="4" t="s">
        <v>96</v>
      </c>
      <c r="E14" s="65" t="s">
        <v>105</v>
      </c>
    </row>
    <row r="15" spans="1:5" x14ac:dyDescent="0.35">
      <c r="A15" s="4"/>
      <c r="B15" s="59"/>
      <c r="C15" s="5"/>
      <c r="D15" s="4"/>
      <c r="E15" s="63" t="s">
        <v>106</v>
      </c>
    </row>
    <row r="16" spans="1:5" x14ac:dyDescent="0.35">
      <c r="A16" s="4" t="s">
        <v>107</v>
      </c>
      <c r="B16" s="65" t="s">
        <v>108</v>
      </c>
      <c r="C16" s="5"/>
      <c r="D16" s="4" t="s">
        <v>96</v>
      </c>
      <c r="E16" s="65" t="s">
        <v>109</v>
      </c>
    </row>
    <row r="17" spans="1:5" x14ac:dyDescent="0.35">
      <c r="A17" s="4" t="s">
        <v>107</v>
      </c>
      <c r="B17" s="65" t="s">
        <v>75</v>
      </c>
      <c r="C17" s="5"/>
      <c r="D17" s="4" t="s">
        <v>96</v>
      </c>
      <c r="E17" s="65" t="s">
        <v>81</v>
      </c>
    </row>
    <row r="18" spans="1:5" x14ac:dyDescent="0.35">
      <c r="A18" s="4" t="s">
        <v>107</v>
      </c>
      <c r="B18" s="65" t="s">
        <v>87</v>
      </c>
      <c r="C18" s="5"/>
      <c r="D18" s="4"/>
      <c r="E18" s="63" t="s">
        <v>110</v>
      </c>
    </row>
    <row r="19" spans="1:5" x14ac:dyDescent="0.35">
      <c r="A19" s="4"/>
      <c r="B19" s="63" t="s">
        <v>111</v>
      </c>
      <c r="C19" s="5"/>
      <c r="D19" s="4" t="s">
        <v>96</v>
      </c>
      <c r="E19" s="65" t="s">
        <v>82</v>
      </c>
    </row>
    <row r="20" spans="1:5" x14ac:dyDescent="0.35">
      <c r="A20" s="4"/>
      <c r="B20" s="63" t="s">
        <v>112</v>
      </c>
      <c r="C20" s="5"/>
      <c r="D20" s="4"/>
      <c r="E20" s="63" t="s">
        <v>113</v>
      </c>
    </row>
    <row r="21" spans="1:5" x14ac:dyDescent="0.35">
      <c r="A21" s="4"/>
      <c r="B21" s="63" t="s">
        <v>114</v>
      </c>
      <c r="C21" s="5"/>
      <c r="D21" s="4" t="s">
        <v>96</v>
      </c>
      <c r="E21" s="65" t="s">
        <v>115</v>
      </c>
    </row>
    <row r="22" spans="1:5" x14ac:dyDescent="0.35">
      <c r="A22" s="4"/>
      <c r="B22" s="66"/>
      <c r="C22" s="5"/>
      <c r="D22" s="4"/>
      <c r="E22" s="63" t="s">
        <v>116</v>
      </c>
    </row>
    <row r="23" spans="1:5" x14ac:dyDescent="0.35">
      <c r="A23" s="67"/>
      <c r="B23" s="71"/>
      <c r="C23" s="5"/>
      <c r="D23" s="4" t="s">
        <v>96</v>
      </c>
      <c r="E23" s="65" t="s">
        <v>88</v>
      </c>
    </row>
    <row r="24" spans="1:5" x14ac:dyDescent="0.35">
      <c r="A24" s="67"/>
      <c r="B24" s="72"/>
      <c r="C24" s="5"/>
      <c r="D24" s="4"/>
      <c r="E24" s="63" t="s">
        <v>117</v>
      </c>
    </row>
    <row r="25" spans="1:5" x14ac:dyDescent="0.35">
      <c r="A25" s="67"/>
      <c r="B25" s="72"/>
      <c r="C25" s="5"/>
      <c r="D25" s="4"/>
      <c r="E25" s="63" t="s">
        <v>118</v>
      </c>
    </row>
    <row r="26" spans="1:5" x14ac:dyDescent="0.35">
      <c r="A26" s="67"/>
      <c r="B26" s="72"/>
      <c r="C26" s="5"/>
      <c r="D26" s="4" t="s">
        <v>96</v>
      </c>
      <c r="E26" s="65" t="s">
        <v>119</v>
      </c>
    </row>
    <row r="27" spans="1:5" x14ac:dyDescent="0.35">
      <c r="A27" s="67"/>
      <c r="B27" s="72"/>
      <c r="C27" s="5"/>
      <c r="D27" s="4"/>
      <c r="E27" s="63" t="s">
        <v>120</v>
      </c>
    </row>
    <row r="28" spans="1:5" x14ac:dyDescent="0.35">
      <c r="A28" s="67"/>
      <c r="B28" s="72"/>
      <c r="C28" s="5"/>
      <c r="D28" s="4"/>
      <c r="E28" s="63" t="s">
        <v>121</v>
      </c>
    </row>
    <row r="29" spans="1:5" x14ac:dyDescent="0.35">
      <c r="A29" s="73"/>
      <c r="B29" s="74"/>
      <c r="C29" s="5"/>
      <c r="D29" s="4"/>
      <c r="E29" s="63" t="s">
        <v>122</v>
      </c>
    </row>
    <row r="30" spans="1:5" x14ac:dyDescent="0.35">
      <c r="A30" s="75"/>
      <c r="B30" s="67"/>
      <c r="C30" s="5"/>
      <c r="D30" s="4"/>
      <c r="E30" s="63" t="s">
        <v>123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I12" sqref="I12"/>
    </sheetView>
  </sheetViews>
  <sheetFormatPr defaultRowHeight="14.5" x14ac:dyDescent="0.35"/>
  <cols>
    <col min="1" max="1" width="9.6328125" customWidth="1"/>
    <col min="2" max="4" width="9.6328125" style="3" customWidth="1"/>
    <col min="5" max="5" width="9.6328125" style="10" customWidth="1"/>
    <col min="6" max="6" width="22.7265625" customWidth="1"/>
  </cols>
  <sheetData>
    <row r="1" spans="1:6" x14ac:dyDescent="0.35">
      <c r="A1" s="3">
        <v>26</v>
      </c>
      <c r="B1" s="3">
        <v>26</v>
      </c>
      <c r="F1" s="3" t="s">
        <v>20</v>
      </c>
    </row>
    <row r="2" spans="1:6" x14ac:dyDescent="0.35">
      <c r="A2" s="6" t="s">
        <v>27</v>
      </c>
      <c r="B2" s="7">
        <v>45657</v>
      </c>
      <c r="C2" s="8"/>
      <c r="D2" s="9"/>
      <c r="E2" s="11"/>
    </row>
    <row r="3" spans="1:6" s="2" customFormat="1" x14ac:dyDescent="0.35">
      <c r="A3" s="2">
        <f>SUM(A12:A30)</f>
        <v>903</v>
      </c>
      <c r="B3" s="2">
        <f>SUM(B12:B30)</f>
        <v>764</v>
      </c>
      <c r="E3" s="10"/>
    </row>
    <row r="4" spans="1:6" x14ac:dyDescent="0.35">
      <c r="A4" s="1">
        <v>2023</v>
      </c>
      <c r="B4" s="1">
        <v>2024</v>
      </c>
      <c r="C4" s="1"/>
      <c r="D4" s="1" t="s">
        <v>28</v>
      </c>
      <c r="E4" s="12" t="s">
        <v>29</v>
      </c>
    </row>
    <row r="5" spans="1:6" s="5" customFormat="1" ht="18" customHeight="1" x14ac:dyDescent="0.35">
      <c r="A5" s="4">
        <v>12</v>
      </c>
      <c r="B5" s="4">
        <v>14</v>
      </c>
      <c r="C5" s="15" t="s">
        <v>30</v>
      </c>
      <c r="D5" s="4">
        <f t="shared" ref="D5:D30" si="0">+B5-A5</f>
        <v>2</v>
      </c>
      <c r="E5" s="14">
        <f t="shared" ref="E5:E30" si="1">+D5/A5</f>
        <v>0.16666666666666666</v>
      </c>
      <c r="F5" s="5" t="s">
        <v>23</v>
      </c>
    </row>
    <row r="6" spans="1:6" s="5" customFormat="1" ht="18" customHeight="1" x14ac:dyDescent="0.35">
      <c r="A6" s="4">
        <v>11</v>
      </c>
      <c r="B6" s="4">
        <v>12</v>
      </c>
      <c r="C6" s="4" t="s">
        <v>30</v>
      </c>
      <c r="D6" s="4">
        <f t="shared" si="0"/>
        <v>1</v>
      </c>
      <c r="E6" s="14">
        <f t="shared" si="1"/>
        <v>9.0909090909090912E-2</v>
      </c>
      <c r="F6" s="5" t="s">
        <v>6</v>
      </c>
    </row>
    <row r="7" spans="1:6" s="5" customFormat="1" ht="18" customHeight="1" x14ac:dyDescent="0.35">
      <c r="A7" s="4">
        <v>19</v>
      </c>
      <c r="B7" s="4">
        <v>22</v>
      </c>
      <c r="C7" s="4" t="s">
        <v>30</v>
      </c>
      <c r="D7" s="4">
        <f t="shared" si="0"/>
        <v>3</v>
      </c>
      <c r="E7" s="14">
        <f t="shared" si="1"/>
        <v>0.15789473684210525</v>
      </c>
      <c r="F7" s="5" t="s">
        <v>25</v>
      </c>
    </row>
    <row r="8" spans="1:6" s="5" customFormat="1" ht="18" customHeight="1" x14ac:dyDescent="0.35">
      <c r="A8" s="4">
        <v>17</v>
      </c>
      <c r="B8" s="4">
        <v>43</v>
      </c>
      <c r="C8" s="15" t="s">
        <v>31</v>
      </c>
      <c r="D8" s="4">
        <f t="shared" si="0"/>
        <v>26</v>
      </c>
      <c r="E8" s="14">
        <f t="shared" si="1"/>
        <v>1.5294117647058822</v>
      </c>
      <c r="F8" s="5" t="s">
        <v>19</v>
      </c>
    </row>
    <row r="9" spans="1:6" s="5" customFormat="1" ht="18" customHeight="1" x14ac:dyDescent="0.35">
      <c r="A9" s="4">
        <v>32</v>
      </c>
      <c r="B9" s="4">
        <v>54</v>
      </c>
      <c r="C9" s="4" t="s">
        <v>31</v>
      </c>
      <c r="D9" s="4">
        <f t="shared" si="0"/>
        <v>22</v>
      </c>
      <c r="E9" s="14">
        <f t="shared" si="1"/>
        <v>0.6875</v>
      </c>
      <c r="F9" s="5" t="s">
        <v>22</v>
      </c>
    </row>
    <row r="10" spans="1:6" s="5" customFormat="1" ht="18" customHeight="1" x14ac:dyDescent="0.35">
      <c r="A10" s="4">
        <v>81</v>
      </c>
      <c r="B10" s="4">
        <v>92</v>
      </c>
      <c r="C10" s="15" t="s">
        <v>32</v>
      </c>
      <c r="D10" s="4">
        <f t="shared" si="0"/>
        <v>11</v>
      </c>
      <c r="E10" s="14">
        <f t="shared" si="1"/>
        <v>0.13580246913580246</v>
      </c>
      <c r="F10" s="5" t="s">
        <v>24</v>
      </c>
    </row>
    <row r="11" spans="1:6" s="5" customFormat="1" ht="18" customHeight="1" x14ac:dyDescent="0.35">
      <c r="A11" s="4">
        <v>145</v>
      </c>
      <c r="B11" s="4">
        <v>153</v>
      </c>
      <c r="C11" s="4" t="s">
        <v>32</v>
      </c>
      <c r="D11" s="4">
        <f t="shared" si="0"/>
        <v>8</v>
      </c>
      <c r="E11" s="14">
        <f t="shared" si="1"/>
        <v>5.5172413793103448E-2</v>
      </c>
      <c r="F11" s="5" t="s">
        <v>2</v>
      </c>
    </row>
    <row r="12" spans="1:6" s="5" customFormat="1" ht="18" customHeight="1" x14ac:dyDescent="0.35">
      <c r="A12" s="4">
        <v>15</v>
      </c>
      <c r="B12" s="4">
        <v>13</v>
      </c>
      <c r="C12" s="4"/>
      <c r="D12" s="4">
        <f t="shared" si="0"/>
        <v>-2</v>
      </c>
      <c r="E12" s="13">
        <f t="shared" si="1"/>
        <v>-0.13333333333333333</v>
      </c>
      <c r="F12" s="5" t="s">
        <v>17</v>
      </c>
    </row>
    <row r="13" spans="1:6" s="5" customFormat="1" ht="18" customHeight="1" x14ac:dyDescent="0.35">
      <c r="A13" s="4">
        <v>25</v>
      </c>
      <c r="B13" s="4">
        <v>24</v>
      </c>
      <c r="C13" s="4"/>
      <c r="D13" s="4">
        <f t="shared" si="0"/>
        <v>-1</v>
      </c>
      <c r="E13" s="13">
        <f t="shared" si="1"/>
        <v>-0.04</v>
      </c>
      <c r="F13" s="5" t="s">
        <v>11</v>
      </c>
    </row>
    <row r="14" spans="1:6" s="5" customFormat="1" ht="18" customHeight="1" x14ac:dyDescent="0.35">
      <c r="A14" s="4">
        <v>144</v>
      </c>
      <c r="B14" s="4">
        <v>127</v>
      </c>
      <c r="C14" s="4"/>
      <c r="D14" s="4">
        <f t="shared" si="0"/>
        <v>-17</v>
      </c>
      <c r="E14" s="13">
        <f t="shared" si="1"/>
        <v>-0.11805555555555555</v>
      </c>
      <c r="F14" s="5" t="s">
        <v>4</v>
      </c>
    </row>
    <row r="15" spans="1:6" s="5" customFormat="1" ht="18" customHeight="1" x14ac:dyDescent="0.35">
      <c r="A15" s="4">
        <v>18</v>
      </c>
      <c r="B15" s="4">
        <v>13</v>
      </c>
      <c r="C15" s="4"/>
      <c r="D15" s="4">
        <f t="shared" si="0"/>
        <v>-5</v>
      </c>
      <c r="E15" s="13">
        <f t="shared" si="1"/>
        <v>-0.27777777777777779</v>
      </c>
      <c r="F15" s="5" t="s">
        <v>12</v>
      </c>
    </row>
    <row r="16" spans="1:6" s="5" customFormat="1" ht="18" customHeight="1" x14ac:dyDescent="0.35">
      <c r="A16" s="4">
        <v>21</v>
      </c>
      <c r="B16" s="4">
        <v>18</v>
      </c>
      <c r="C16" s="4"/>
      <c r="D16" s="4">
        <f t="shared" si="0"/>
        <v>-3</v>
      </c>
      <c r="E16" s="13">
        <f t="shared" si="1"/>
        <v>-0.14285714285714285</v>
      </c>
      <c r="F16" s="5" t="s">
        <v>0</v>
      </c>
    </row>
    <row r="17" spans="1:6" s="5" customFormat="1" ht="18" customHeight="1" x14ac:dyDescent="0.35">
      <c r="A17" s="4">
        <v>16</v>
      </c>
      <c r="B17" s="4">
        <v>10</v>
      </c>
      <c r="C17" s="4"/>
      <c r="D17" s="4">
        <f t="shared" si="0"/>
        <v>-6</v>
      </c>
      <c r="E17" s="13">
        <f t="shared" si="1"/>
        <v>-0.375</v>
      </c>
      <c r="F17" s="5" t="s">
        <v>5</v>
      </c>
    </row>
    <row r="18" spans="1:6" s="5" customFormat="1" ht="18" customHeight="1" x14ac:dyDescent="0.35">
      <c r="A18" s="4">
        <v>28</v>
      </c>
      <c r="B18" s="4">
        <v>20</v>
      </c>
      <c r="C18" s="4"/>
      <c r="D18" s="4">
        <f t="shared" si="0"/>
        <v>-8</v>
      </c>
      <c r="E18" s="13">
        <f t="shared" si="1"/>
        <v>-0.2857142857142857</v>
      </c>
      <c r="F18" s="5" t="s">
        <v>1</v>
      </c>
    </row>
    <row r="19" spans="1:6" s="5" customFormat="1" ht="18" customHeight="1" x14ac:dyDescent="0.35">
      <c r="A19" s="4">
        <v>25</v>
      </c>
      <c r="B19" s="4">
        <v>15</v>
      </c>
      <c r="C19" s="4"/>
      <c r="D19" s="4">
        <f t="shared" si="0"/>
        <v>-10</v>
      </c>
      <c r="E19" s="13">
        <f t="shared" si="1"/>
        <v>-0.4</v>
      </c>
      <c r="F19" s="5" t="s">
        <v>9</v>
      </c>
    </row>
    <row r="20" spans="1:6" s="5" customFormat="1" ht="18" customHeight="1" x14ac:dyDescent="0.35">
      <c r="A20" s="4">
        <v>62</v>
      </c>
      <c r="B20" s="4">
        <v>54</v>
      </c>
      <c r="C20" s="4"/>
      <c r="D20" s="4">
        <f t="shared" si="0"/>
        <v>-8</v>
      </c>
      <c r="E20" s="13">
        <f t="shared" si="1"/>
        <v>-0.12903225806451613</v>
      </c>
      <c r="F20" s="5" t="s">
        <v>21</v>
      </c>
    </row>
    <row r="21" spans="1:6" s="5" customFormat="1" ht="18" customHeight="1" x14ac:dyDescent="0.35">
      <c r="A21" s="4">
        <v>111</v>
      </c>
      <c r="B21" s="4">
        <v>111</v>
      </c>
      <c r="C21" s="4"/>
      <c r="D21" s="4">
        <f t="shared" si="0"/>
        <v>0</v>
      </c>
      <c r="E21" s="13">
        <f t="shared" si="1"/>
        <v>0</v>
      </c>
      <c r="F21" s="5" t="s">
        <v>14</v>
      </c>
    </row>
    <row r="22" spans="1:6" s="5" customFormat="1" ht="18" customHeight="1" x14ac:dyDescent="0.35">
      <c r="A22" s="4">
        <v>20</v>
      </c>
      <c r="B22" s="4">
        <v>12</v>
      </c>
      <c r="C22" s="4"/>
      <c r="D22" s="4">
        <f t="shared" si="0"/>
        <v>-8</v>
      </c>
      <c r="E22" s="13">
        <f t="shared" si="1"/>
        <v>-0.4</v>
      </c>
      <c r="F22" s="5" t="s">
        <v>18</v>
      </c>
    </row>
    <row r="23" spans="1:6" s="5" customFormat="1" ht="18" customHeight="1" x14ac:dyDescent="0.35">
      <c r="A23" s="4">
        <v>76</v>
      </c>
      <c r="B23" s="4">
        <v>46</v>
      </c>
      <c r="C23" s="4"/>
      <c r="D23" s="4">
        <f t="shared" si="0"/>
        <v>-30</v>
      </c>
      <c r="E23" s="13">
        <f t="shared" si="1"/>
        <v>-0.39473684210526316</v>
      </c>
      <c r="F23" s="5" t="s">
        <v>7</v>
      </c>
    </row>
    <row r="24" spans="1:6" s="5" customFormat="1" ht="18" customHeight="1" x14ac:dyDescent="0.35">
      <c r="A24" s="4">
        <v>13</v>
      </c>
      <c r="B24" s="4">
        <v>12</v>
      </c>
      <c r="C24" s="4"/>
      <c r="D24" s="4">
        <f t="shared" si="0"/>
        <v>-1</v>
      </c>
      <c r="E24" s="13">
        <f t="shared" si="1"/>
        <v>-7.6923076923076927E-2</v>
      </c>
      <c r="F24" s="5" t="s">
        <v>3</v>
      </c>
    </row>
    <row r="25" spans="1:6" s="5" customFormat="1" ht="18" customHeight="1" x14ac:dyDescent="0.35">
      <c r="A25" s="4">
        <v>30</v>
      </c>
      <c r="B25" s="4">
        <v>26</v>
      </c>
      <c r="C25" s="4"/>
      <c r="D25" s="4">
        <f t="shared" si="0"/>
        <v>-4</v>
      </c>
      <c r="E25" s="13">
        <f t="shared" si="1"/>
        <v>-0.13333333333333333</v>
      </c>
      <c r="F25" s="5" t="s">
        <v>8</v>
      </c>
    </row>
    <row r="26" spans="1:6" s="5" customFormat="1" ht="18" customHeight="1" x14ac:dyDescent="0.35">
      <c r="A26" s="4">
        <v>12</v>
      </c>
      <c r="B26" s="4">
        <v>11</v>
      </c>
      <c r="C26" s="4"/>
      <c r="D26" s="4">
        <f t="shared" si="0"/>
        <v>-1</v>
      </c>
      <c r="E26" s="13">
        <f t="shared" si="1"/>
        <v>-8.3333333333333329E-2</v>
      </c>
      <c r="F26" s="5" t="s">
        <v>26</v>
      </c>
    </row>
    <row r="27" spans="1:6" s="5" customFormat="1" ht="18" customHeight="1" x14ac:dyDescent="0.35">
      <c r="A27" s="4">
        <v>110</v>
      </c>
      <c r="B27" s="4">
        <v>91</v>
      </c>
      <c r="C27" s="4"/>
      <c r="D27" s="4">
        <f t="shared" si="0"/>
        <v>-19</v>
      </c>
      <c r="E27" s="13">
        <f t="shared" si="1"/>
        <v>-0.17272727272727273</v>
      </c>
      <c r="F27" s="5" t="s">
        <v>15</v>
      </c>
    </row>
    <row r="28" spans="1:6" s="5" customFormat="1" ht="18" customHeight="1" x14ac:dyDescent="0.35">
      <c r="A28" s="4">
        <v>42</v>
      </c>
      <c r="B28" s="4">
        <v>37</v>
      </c>
      <c r="C28" s="4"/>
      <c r="D28" s="4">
        <f t="shared" si="0"/>
        <v>-5</v>
      </c>
      <c r="E28" s="13">
        <f t="shared" si="1"/>
        <v>-0.11904761904761904</v>
      </c>
      <c r="F28" s="5" t="s">
        <v>16</v>
      </c>
    </row>
    <row r="29" spans="1:6" s="5" customFormat="1" ht="18" customHeight="1" x14ac:dyDescent="0.35">
      <c r="A29" s="4">
        <v>98</v>
      </c>
      <c r="B29" s="4">
        <v>87</v>
      </c>
      <c r="C29" s="4"/>
      <c r="D29" s="4">
        <f t="shared" si="0"/>
        <v>-11</v>
      </c>
      <c r="E29" s="13">
        <f t="shared" si="1"/>
        <v>-0.11224489795918367</v>
      </c>
      <c r="F29" s="5" t="s">
        <v>10</v>
      </c>
    </row>
    <row r="30" spans="1:6" s="5" customFormat="1" ht="18" customHeight="1" x14ac:dyDescent="0.35">
      <c r="A30" s="4">
        <v>37</v>
      </c>
      <c r="B30" s="4">
        <v>37</v>
      </c>
      <c r="C30" s="4"/>
      <c r="D30" s="4">
        <f t="shared" si="0"/>
        <v>0</v>
      </c>
      <c r="E30" s="13">
        <f t="shared" si="1"/>
        <v>0</v>
      </c>
      <c r="F30" s="5" t="s">
        <v>13</v>
      </c>
    </row>
  </sheetData>
  <printOptions horizontalCentered="1"/>
  <pageMargins left="0.25" right="0.25" top="1" bottom="0.5" header="0.3" footer="0.3"/>
  <pageSetup orientation="portrait" r:id="rId1"/>
  <headerFooter>
    <oddHeader>&amp;C&amp;"-,Bold"Maryland Federation of Republican Women
CLUB MEMBERSHIP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0CB4D-75DE-4AF7-B067-2D34513CB50D}">
  <dimension ref="A1:R167"/>
  <sheetViews>
    <sheetView workbookViewId="0">
      <pane ySplit="2" topLeftCell="A138" activePane="bottomLeft" state="frozen"/>
      <selection pane="bottomLeft" activeCell="T15" sqref="T15"/>
    </sheetView>
  </sheetViews>
  <sheetFormatPr defaultRowHeight="14.5" x14ac:dyDescent="0.35"/>
  <cols>
    <col min="1" max="1" width="11.7265625" style="3" customWidth="1"/>
    <col min="2" max="2" width="11.7265625" style="20" customWidth="1"/>
    <col min="3" max="3" width="9.7265625" style="19" customWidth="1"/>
    <col min="4" max="4" width="7.1796875" style="18" customWidth="1"/>
    <col min="5" max="5" width="10.453125" style="17" customWidth="1"/>
    <col min="6" max="6" width="5.90625" style="16" customWidth="1"/>
    <col min="7" max="7" width="20.453125" style="3" customWidth="1"/>
    <col min="8" max="10" width="7.54296875" style="16" customWidth="1"/>
    <col min="11" max="11" width="8.7265625" style="3"/>
    <col min="12" max="12" width="8.7265625" style="10"/>
    <col min="13" max="13" width="8.90625" bestFit="1" customWidth="1"/>
    <col min="15" max="15" width="8.7265625" style="3"/>
    <col min="16" max="16" width="25.90625" customWidth="1"/>
    <col min="17" max="17" width="17.90625" style="10" customWidth="1"/>
    <col min="18" max="18" width="8.7265625" style="3"/>
  </cols>
  <sheetData>
    <row r="1" spans="1:18" x14ac:dyDescent="0.35">
      <c r="D1" s="27">
        <f>SUM(D3:D166)</f>
        <v>375</v>
      </c>
      <c r="E1" s="39">
        <f>SUM(E3:E166)</f>
        <v>2308</v>
      </c>
      <c r="F1" s="38">
        <f>SUM(F3:F166)</f>
        <v>451</v>
      </c>
      <c r="H1" s="38">
        <f>SUM(H3:H166)</f>
        <v>1388</v>
      </c>
      <c r="I1" s="38">
        <f>SUM(I3:I166)</f>
        <v>460</v>
      </c>
      <c r="J1" s="38"/>
      <c r="K1" s="38">
        <f>SUM(K3:K166)</f>
        <v>1220</v>
      </c>
    </row>
    <row r="2" spans="1:18" s="29" customFormat="1" ht="31" customHeight="1" x14ac:dyDescent="0.35">
      <c r="A2" s="36" t="s">
        <v>44</v>
      </c>
      <c r="B2" s="35" t="s">
        <v>43</v>
      </c>
      <c r="C2" s="34" t="s">
        <v>42</v>
      </c>
      <c r="D2" s="33" t="s">
        <v>41</v>
      </c>
      <c r="E2" s="32" t="s">
        <v>40</v>
      </c>
      <c r="F2" s="31" t="s">
        <v>38</v>
      </c>
      <c r="G2" s="37" t="s">
        <v>45</v>
      </c>
      <c r="H2" s="31" t="s">
        <v>39</v>
      </c>
      <c r="I2" s="31" t="s">
        <v>37</v>
      </c>
      <c r="J2" s="31"/>
      <c r="K2" s="30" t="s">
        <v>27</v>
      </c>
      <c r="L2" s="44"/>
      <c r="Q2" s="44" t="s">
        <v>47</v>
      </c>
      <c r="R2" s="29" t="s">
        <v>38</v>
      </c>
    </row>
    <row r="3" spans="1:18" x14ac:dyDescent="0.35">
      <c r="A3" s="3">
        <v>241143</v>
      </c>
      <c r="B3" s="20">
        <v>45308</v>
      </c>
      <c r="C3" s="19">
        <v>255</v>
      </c>
      <c r="D3" s="21">
        <v>15</v>
      </c>
      <c r="E3" s="17">
        <f>SUM(F3:I3)</f>
        <v>12</v>
      </c>
      <c r="F3" s="16">
        <v>3</v>
      </c>
      <c r="G3" s="3" t="s">
        <v>17</v>
      </c>
      <c r="H3" s="16">
        <v>9</v>
      </c>
      <c r="P3" s="46" t="s">
        <v>46</v>
      </c>
    </row>
    <row r="4" spans="1:18" x14ac:dyDescent="0.35">
      <c r="A4" s="3">
        <v>243501</v>
      </c>
      <c r="B4" s="20">
        <v>45350</v>
      </c>
      <c r="C4" s="19">
        <v>40</v>
      </c>
      <c r="D4" s="21"/>
      <c r="E4" s="17">
        <f>SUM(F4:I4)</f>
        <v>2</v>
      </c>
      <c r="G4" s="3" t="s">
        <v>17</v>
      </c>
      <c r="H4" s="16">
        <v>1</v>
      </c>
      <c r="I4" s="16">
        <v>1</v>
      </c>
      <c r="O4" s="3">
        <v>14</v>
      </c>
      <c r="P4" t="s">
        <v>17</v>
      </c>
      <c r="Q4" s="10">
        <v>0.79</v>
      </c>
      <c r="R4" s="3">
        <v>3</v>
      </c>
    </row>
    <row r="5" spans="1:18" x14ac:dyDescent="0.35">
      <c r="D5" s="21"/>
      <c r="E5" s="41">
        <f>SUM(E3:E4)</f>
        <v>14</v>
      </c>
      <c r="F5" s="40">
        <f>SUM(F3:F4)</f>
        <v>3</v>
      </c>
      <c r="H5" s="40">
        <v>10</v>
      </c>
      <c r="I5" s="40">
        <v>1</v>
      </c>
      <c r="J5" s="16">
        <v>11</v>
      </c>
      <c r="K5" s="3">
        <v>15</v>
      </c>
      <c r="L5" s="10">
        <f>+J5/E5</f>
        <v>0.7857142857142857</v>
      </c>
      <c r="P5" t="s">
        <v>11</v>
      </c>
      <c r="Q5" s="10">
        <v>0.63</v>
      </c>
      <c r="R5" s="3">
        <v>9</v>
      </c>
    </row>
    <row r="6" spans="1:18" x14ac:dyDescent="0.35">
      <c r="A6" s="3">
        <v>241259</v>
      </c>
      <c r="B6" s="20">
        <v>45315</v>
      </c>
      <c r="C6" s="19">
        <v>255</v>
      </c>
      <c r="D6" s="21">
        <v>15</v>
      </c>
      <c r="E6" s="17">
        <f>SUM(F6:I6)</f>
        <v>12</v>
      </c>
      <c r="F6" s="16">
        <v>2</v>
      </c>
      <c r="G6" s="3" t="s">
        <v>11</v>
      </c>
      <c r="H6" s="16">
        <v>9</v>
      </c>
      <c r="I6" s="16">
        <v>1</v>
      </c>
      <c r="P6" t="s">
        <v>12</v>
      </c>
      <c r="Q6" s="10">
        <v>0.85</v>
      </c>
      <c r="R6" s="3">
        <v>2</v>
      </c>
    </row>
    <row r="7" spans="1:18" x14ac:dyDescent="0.35">
      <c r="A7" s="3">
        <v>243499</v>
      </c>
      <c r="B7" s="20">
        <v>45350</v>
      </c>
      <c r="C7" s="19">
        <v>180</v>
      </c>
      <c r="D7" s="21"/>
      <c r="E7" s="17">
        <f>SUM(F7:I7)</f>
        <v>9</v>
      </c>
      <c r="F7" s="16">
        <v>4</v>
      </c>
      <c r="G7" s="3" t="s">
        <v>11</v>
      </c>
      <c r="H7" s="16">
        <v>4</v>
      </c>
      <c r="I7" s="16">
        <v>1</v>
      </c>
      <c r="P7" s="47" t="s">
        <v>0</v>
      </c>
      <c r="Q7" s="49">
        <v>1</v>
      </c>
      <c r="R7" s="3">
        <v>0</v>
      </c>
    </row>
    <row r="8" spans="1:18" x14ac:dyDescent="0.35">
      <c r="A8" s="3">
        <v>245029</v>
      </c>
      <c r="B8" s="20">
        <v>45442</v>
      </c>
      <c r="C8" s="19">
        <v>40</v>
      </c>
      <c r="D8" s="21"/>
      <c r="E8" s="17">
        <f>SUM(F8:I8)</f>
        <v>2</v>
      </c>
      <c r="F8" s="16">
        <v>2</v>
      </c>
      <c r="G8" s="3" t="s">
        <v>11</v>
      </c>
      <c r="P8" t="s">
        <v>5</v>
      </c>
      <c r="Q8" s="10">
        <v>0.1</v>
      </c>
      <c r="R8" s="3">
        <v>9</v>
      </c>
    </row>
    <row r="9" spans="1:18" x14ac:dyDescent="0.35">
      <c r="A9" s="3">
        <v>246831</v>
      </c>
      <c r="B9" s="20">
        <v>45509</v>
      </c>
      <c r="C9" s="19">
        <v>20</v>
      </c>
      <c r="D9" s="21"/>
      <c r="E9" s="17">
        <f>SUM(F9:I9)</f>
        <v>1</v>
      </c>
      <c r="F9" s="16">
        <v>1</v>
      </c>
      <c r="G9" s="3" t="s">
        <v>11</v>
      </c>
      <c r="P9" t="s">
        <v>1</v>
      </c>
      <c r="Q9" s="10">
        <v>0.8</v>
      </c>
      <c r="R9" s="3">
        <v>4</v>
      </c>
    </row>
    <row r="10" spans="1:18" x14ac:dyDescent="0.35">
      <c r="D10" s="21"/>
      <c r="E10" s="40">
        <f>SUM(E6:E9)</f>
        <v>24</v>
      </c>
      <c r="F10" s="40">
        <f>SUM(F6:F9)</f>
        <v>9</v>
      </c>
      <c r="H10" s="40">
        <v>13</v>
      </c>
      <c r="I10" s="40">
        <v>2</v>
      </c>
      <c r="J10" s="16">
        <v>15</v>
      </c>
      <c r="K10" s="3">
        <v>25</v>
      </c>
      <c r="L10" s="10">
        <f>+J10/E10</f>
        <v>0.625</v>
      </c>
      <c r="P10" t="s">
        <v>9</v>
      </c>
      <c r="Q10" s="10">
        <v>0.73</v>
      </c>
      <c r="R10" s="3">
        <v>4</v>
      </c>
    </row>
    <row r="11" spans="1:18" x14ac:dyDescent="0.35">
      <c r="A11" s="3">
        <v>241277</v>
      </c>
      <c r="B11" s="20">
        <v>45316</v>
      </c>
      <c r="C11" s="19">
        <v>955</v>
      </c>
      <c r="D11" s="21">
        <v>15</v>
      </c>
      <c r="E11" s="17">
        <f>SUM(F11:I11)</f>
        <v>47</v>
      </c>
      <c r="F11" s="16">
        <v>12</v>
      </c>
      <c r="G11" s="3" t="s">
        <v>35</v>
      </c>
      <c r="H11" s="16">
        <v>33</v>
      </c>
      <c r="I11" s="16">
        <v>2</v>
      </c>
      <c r="P11" t="s">
        <v>18</v>
      </c>
      <c r="Q11" s="10">
        <v>0.92</v>
      </c>
      <c r="R11" s="3">
        <v>1</v>
      </c>
    </row>
    <row r="12" spans="1:18" x14ac:dyDescent="0.35">
      <c r="A12" s="3">
        <v>244119</v>
      </c>
      <c r="B12" s="20">
        <v>45374</v>
      </c>
      <c r="C12" s="19">
        <v>1240</v>
      </c>
      <c r="D12" s="21"/>
      <c r="E12" s="17">
        <f>SUM(F12:I12)</f>
        <v>62</v>
      </c>
      <c r="F12" s="16">
        <v>7</v>
      </c>
      <c r="G12" s="3" t="s">
        <v>35</v>
      </c>
      <c r="I12" s="16">
        <v>55</v>
      </c>
      <c r="P12" t="s">
        <v>3</v>
      </c>
      <c r="Q12" s="10">
        <v>0.92</v>
      </c>
      <c r="R12" s="3">
        <v>1</v>
      </c>
    </row>
    <row r="13" spans="1:18" x14ac:dyDescent="0.35">
      <c r="A13" s="3">
        <v>246825</v>
      </c>
      <c r="B13" s="20">
        <v>45509</v>
      </c>
      <c r="C13" s="19">
        <v>240</v>
      </c>
      <c r="D13" s="21"/>
      <c r="E13" s="17">
        <f>SUM(F13:I13)</f>
        <v>12</v>
      </c>
      <c r="F13" s="16">
        <v>7</v>
      </c>
      <c r="G13" s="3" t="s">
        <v>35</v>
      </c>
      <c r="I13" s="16">
        <v>5</v>
      </c>
      <c r="P13" t="s">
        <v>8</v>
      </c>
      <c r="Q13" s="10">
        <v>0.81</v>
      </c>
      <c r="R13" s="3">
        <v>5</v>
      </c>
    </row>
    <row r="14" spans="1:18" x14ac:dyDescent="0.35">
      <c r="A14" s="3">
        <v>246925</v>
      </c>
      <c r="B14" s="20">
        <v>45517</v>
      </c>
      <c r="C14" s="19">
        <v>120</v>
      </c>
      <c r="D14" s="21"/>
      <c r="E14" s="17">
        <f>SUM(F14:I14)</f>
        <v>6</v>
      </c>
      <c r="F14" s="16">
        <v>5</v>
      </c>
      <c r="G14" s="3" t="s">
        <v>35</v>
      </c>
      <c r="I14" s="16">
        <v>1</v>
      </c>
      <c r="P14" t="s">
        <v>50</v>
      </c>
      <c r="Q14" s="10">
        <v>0.67</v>
      </c>
      <c r="R14" s="3">
        <v>4</v>
      </c>
    </row>
    <row r="15" spans="1:18" x14ac:dyDescent="0.35">
      <c r="D15" s="21"/>
      <c r="E15" s="40">
        <f>SUM(E11:E14)</f>
        <v>127</v>
      </c>
      <c r="F15" s="40">
        <f>SUM(F11:F14)</f>
        <v>31</v>
      </c>
      <c r="H15" s="40">
        <v>33</v>
      </c>
      <c r="I15" s="40">
        <v>63</v>
      </c>
      <c r="J15" s="16">
        <v>96</v>
      </c>
      <c r="K15" s="3">
        <v>144</v>
      </c>
      <c r="L15" s="10">
        <f>+J15/E15</f>
        <v>0.75590551181102361</v>
      </c>
      <c r="P15" t="s">
        <v>23</v>
      </c>
      <c r="Q15" s="10">
        <v>0.93</v>
      </c>
      <c r="R15" s="3">
        <v>1</v>
      </c>
    </row>
    <row r="16" spans="1:18" x14ac:dyDescent="0.35">
      <c r="A16" s="3">
        <v>243425</v>
      </c>
      <c r="B16" s="20">
        <v>45349</v>
      </c>
      <c r="C16" s="19">
        <v>135</v>
      </c>
      <c r="D16" s="21">
        <v>15</v>
      </c>
      <c r="E16" s="17">
        <f>SUM(F16:I16)</f>
        <v>6</v>
      </c>
      <c r="G16" s="3" t="s">
        <v>12</v>
      </c>
      <c r="H16" s="16">
        <v>6</v>
      </c>
      <c r="P16" s="47" t="s">
        <v>6</v>
      </c>
      <c r="Q16" s="49">
        <v>1</v>
      </c>
      <c r="R16" s="3">
        <v>0</v>
      </c>
    </row>
    <row r="17" spans="1:18" x14ac:dyDescent="0.35">
      <c r="A17" s="3">
        <v>246823</v>
      </c>
      <c r="B17" s="20">
        <v>45509</v>
      </c>
      <c r="C17" s="19">
        <v>140</v>
      </c>
      <c r="D17" s="21"/>
      <c r="E17" s="17">
        <f>SUM(F17:I17)</f>
        <v>7</v>
      </c>
      <c r="F17" s="16">
        <v>2</v>
      </c>
      <c r="G17" s="3" t="s">
        <v>12</v>
      </c>
      <c r="I17" s="16">
        <v>5</v>
      </c>
      <c r="P17" s="47" t="s">
        <v>51</v>
      </c>
      <c r="Q17" s="10">
        <v>0.42</v>
      </c>
      <c r="R17" s="48">
        <v>11</v>
      </c>
    </row>
    <row r="18" spans="1:18" x14ac:dyDescent="0.35">
      <c r="D18" s="21"/>
      <c r="E18" s="40">
        <f>SUM(E16:E17)</f>
        <v>13</v>
      </c>
      <c r="F18" s="40">
        <f>SUM(F17)</f>
        <v>2</v>
      </c>
      <c r="H18" s="40">
        <v>6</v>
      </c>
      <c r="I18" s="40">
        <v>5</v>
      </c>
      <c r="J18" s="16">
        <v>11</v>
      </c>
      <c r="K18" s="3">
        <v>18</v>
      </c>
      <c r="L18" s="10">
        <f>+J18/E18</f>
        <v>0.84615384615384615</v>
      </c>
    </row>
    <row r="19" spans="1:18" x14ac:dyDescent="0.35">
      <c r="A19" s="3">
        <v>242370</v>
      </c>
      <c r="B19" s="20">
        <v>45348</v>
      </c>
      <c r="C19" s="28">
        <v>335</v>
      </c>
      <c r="D19" s="27">
        <v>15</v>
      </c>
      <c r="E19" s="17">
        <f t="shared" ref="E19:E24" si="0">SUM(F19:I19)</f>
        <v>16</v>
      </c>
      <c r="F19" s="16">
        <v>2</v>
      </c>
      <c r="G19" s="3" t="s">
        <v>34</v>
      </c>
      <c r="H19" s="16">
        <v>9</v>
      </c>
      <c r="I19" s="16">
        <v>5</v>
      </c>
      <c r="P19" s="46" t="s">
        <v>48</v>
      </c>
    </row>
    <row r="20" spans="1:18" x14ac:dyDescent="0.35">
      <c r="A20" s="3">
        <v>244795</v>
      </c>
      <c r="B20" s="20">
        <v>45419</v>
      </c>
      <c r="C20" s="19">
        <v>260</v>
      </c>
      <c r="D20" s="21"/>
      <c r="E20" s="17">
        <f t="shared" si="0"/>
        <v>13</v>
      </c>
      <c r="G20" s="3" t="s">
        <v>34</v>
      </c>
      <c r="I20" s="16">
        <v>13</v>
      </c>
      <c r="O20" s="3">
        <v>6</v>
      </c>
      <c r="P20" t="s">
        <v>34</v>
      </c>
      <c r="Q20" s="10">
        <v>0.61</v>
      </c>
      <c r="R20" s="3">
        <v>15</v>
      </c>
    </row>
    <row r="21" spans="1:18" x14ac:dyDescent="0.35">
      <c r="A21" s="3">
        <v>244855</v>
      </c>
      <c r="B21" s="20">
        <v>45425</v>
      </c>
      <c r="C21" s="19">
        <v>180</v>
      </c>
      <c r="D21" s="21"/>
      <c r="E21" s="17">
        <f t="shared" si="0"/>
        <v>9</v>
      </c>
      <c r="F21" s="16">
        <v>9</v>
      </c>
      <c r="G21" s="3" t="s">
        <v>34</v>
      </c>
      <c r="P21" t="s">
        <v>21</v>
      </c>
      <c r="Q21" s="10">
        <v>0.83</v>
      </c>
      <c r="R21" s="3">
        <v>2</v>
      </c>
    </row>
    <row r="22" spans="1:18" x14ac:dyDescent="0.35">
      <c r="A22" s="3">
        <v>246180</v>
      </c>
      <c r="B22" s="20">
        <v>45456</v>
      </c>
      <c r="C22" s="19">
        <v>40</v>
      </c>
      <c r="D22" s="21"/>
      <c r="E22" s="17">
        <f t="shared" si="0"/>
        <v>2</v>
      </c>
      <c r="F22" s="16">
        <v>2</v>
      </c>
      <c r="G22" s="3" t="s">
        <v>34</v>
      </c>
      <c r="P22" t="s">
        <v>7</v>
      </c>
      <c r="Q22" s="10">
        <v>0.85</v>
      </c>
      <c r="R22" s="3">
        <v>7</v>
      </c>
    </row>
    <row r="23" spans="1:18" x14ac:dyDescent="0.35">
      <c r="A23" s="3">
        <v>246315</v>
      </c>
      <c r="B23" s="20">
        <v>45467</v>
      </c>
      <c r="C23" s="19">
        <v>20</v>
      </c>
      <c r="D23" s="21"/>
      <c r="E23" s="17">
        <f t="shared" si="0"/>
        <v>1</v>
      </c>
      <c r="F23" s="16">
        <v>1</v>
      </c>
      <c r="G23" s="3" t="s">
        <v>34</v>
      </c>
      <c r="P23" t="s">
        <v>16</v>
      </c>
      <c r="Q23" s="10">
        <v>0.73</v>
      </c>
      <c r="R23" s="3">
        <v>10</v>
      </c>
    </row>
    <row r="24" spans="1:18" x14ac:dyDescent="0.35">
      <c r="A24" s="3">
        <v>247243</v>
      </c>
      <c r="B24" s="20">
        <v>45544</v>
      </c>
      <c r="C24" s="19">
        <v>60</v>
      </c>
      <c r="D24" s="21"/>
      <c r="E24" s="17">
        <f t="shared" si="0"/>
        <v>3</v>
      </c>
      <c r="F24" s="16">
        <v>3</v>
      </c>
      <c r="G24" s="3" t="s">
        <v>34</v>
      </c>
      <c r="P24" s="47" t="s">
        <v>13</v>
      </c>
      <c r="Q24" s="49">
        <v>1</v>
      </c>
      <c r="R24" s="3">
        <v>0</v>
      </c>
    </row>
    <row r="25" spans="1:18" x14ac:dyDescent="0.35">
      <c r="D25" s="21"/>
      <c r="E25" s="40">
        <f>SUM(E19:E24)</f>
        <v>44</v>
      </c>
      <c r="F25" s="40">
        <f>SUM(F21:F24)</f>
        <v>15</v>
      </c>
      <c r="H25" s="40">
        <v>9</v>
      </c>
      <c r="I25" s="40">
        <v>18</v>
      </c>
      <c r="J25" s="16">
        <v>27</v>
      </c>
      <c r="K25" s="3">
        <v>17</v>
      </c>
      <c r="L25" s="10">
        <f>+J25/E25</f>
        <v>0.61363636363636365</v>
      </c>
      <c r="P25" s="47" t="s">
        <v>22</v>
      </c>
      <c r="Q25" s="10">
        <v>0.42</v>
      </c>
      <c r="R25" s="48">
        <v>30</v>
      </c>
    </row>
    <row r="26" spans="1:18" x14ac:dyDescent="0.35">
      <c r="A26" s="3">
        <v>242171</v>
      </c>
      <c r="B26" s="20">
        <v>45344</v>
      </c>
      <c r="C26" s="19">
        <v>275</v>
      </c>
      <c r="D26" s="21">
        <v>15</v>
      </c>
      <c r="E26" s="17">
        <f>SUM(F26:I26)</f>
        <v>13</v>
      </c>
      <c r="G26" s="3" t="s">
        <v>0</v>
      </c>
      <c r="H26" s="16">
        <v>13</v>
      </c>
    </row>
    <row r="27" spans="1:18" x14ac:dyDescent="0.35">
      <c r="A27" s="3">
        <v>246216</v>
      </c>
      <c r="B27" s="20">
        <v>45460</v>
      </c>
      <c r="C27" s="19">
        <v>100</v>
      </c>
      <c r="D27" s="21"/>
      <c r="E27" s="17">
        <f>SUM(F27:I27)</f>
        <v>5</v>
      </c>
      <c r="G27" s="3" t="s">
        <v>0</v>
      </c>
      <c r="I27" s="16">
        <v>5</v>
      </c>
      <c r="P27" s="46" t="s">
        <v>49</v>
      </c>
    </row>
    <row r="28" spans="1:18" x14ac:dyDescent="0.35">
      <c r="D28" s="21"/>
      <c r="E28" s="40">
        <f>SUM(E26:E27)</f>
        <v>18</v>
      </c>
      <c r="F28" s="40">
        <f>SUM(F26:F27)</f>
        <v>0</v>
      </c>
      <c r="H28" s="40">
        <v>13</v>
      </c>
      <c r="I28" s="40">
        <v>5</v>
      </c>
      <c r="J28" s="16">
        <v>18</v>
      </c>
      <c r="K28" s="3">
        <v>21</v>
      </c>
      <c r="L28" s="10">
        <f>+J28/E28</f>
        <v>1</v>
      </c>
      <c r="O28" s="3">
        <v>6</v>
      </c>
      <c r="P28" s="47" t="s">
        <v>35</v>
      </c>
      <c r="Q28" s="10">
        <v>0.76</v>
      </c>
      <c r="R28" s="48">
        <v>31</v>
      </c>
    </row>
    <row r="29" spans="1:18" x14ac:dyDescent="0.35">
      <c r="A29" s="3">
        <v>246244</v>
      </c>
      <c r="B29" s="20">
        <v>45461</v>
      </c>
      <c r="C29" s="19">
        <v>215</v>
      </c>
      <c r="D29" s="21">
        <v>15</v>
      </c>
      <c r="E29" s="17">
        <f>SUM(F29:I29)</f>
        <v>10</v>
      </c>
      <c r="F29" s="16">
        <v>9</v>
      </c>
      <c r="G29" s="3" t="s">
        <v>5</v>
      </c>
      <c r="I29" s="16">
        <v>1</v>
      </c>
      <c r="P29" t="s">
        <v>14</v>
      </c>
      <c r="Q29" s="10">
        <v>0.85</v>
      </c>
      <c r="R29" s="3">
        <v>16</v>
      </c>
    </row>
    <row r="30" spans="1:18" x14ac:dyDescent="0.35">
      <c r="D30" s="21"/>
      <c r="E30" s="40">
        <f>SUM(E29)</f>
        <v>10</v>
      </c>
      <c r="F30" s="40">
        <f>SUM(F29)</f>
        <v>9</v>
      </c>
      <c r="H30" s="40">
        <v>0</v>
      </c>
      <c r="I30" s="40">
        <v>1</v>
      </c>
      <c r="J30" s="16">
        <v>1</v>
      </c>
      <c r="K30" s="3">
        <v>16</v>
      </c>
      <c r="L30" s="10">
        <f>+J30/E30</f>
        <v>0.1</v>
      </c>
      <c r="P30" t="s">
        <v>24</v>
      </c>
      <c r="Q30" s="10">
        <v>0.84</v>
      </c>
      <c r="R30" s="3">
        <v>15</v>
      </c>
    </row>
    <row r="31" spans="1:18" x14ac:dyDescent="0.35">
      <c r="A31" s="3">
        <v>241227</v>
      </c>
      <c r="B31" s="20">
        <v>45313</v>
      </c>
      <c r="C31" s="19">
        <v>255</v>
      </c>
      <c r="D31" s="21">
        <v>15</v>
      </c>
      <c r="E31" s="17">
        <f>SUM(F31:I31)</f>
        <v>12</v>
      </c>
      <c r="G31" s="3" t="s">
        <v>1</v>
      </c>
      <c r="H31" s="16">
        <v>11</v>
      </c>
      <c r="I31" s="16">
        <v>1</v>
      </c>
      <c r="P31" s="47" t="s">
        <v>15</v>
      </c>
      <c r="Q31" s="49">
        <v>0.93</v>
      </c>
      <c r="R31" s="3">
        <v>6</v>
      </c>
    </row>
    <row r="32" spans="1:18" x14ac:dyDescent="0.35">
      <c r="A32" s="3">
        <v>243423</v>
      </c>
      <c r="B32" s="20">
        <v>45349</v>
      </c>
      <c r="C32" s="19">
        <v>100</v>
      </c>
      <c r="D32" s="21"/>
      <c r="E32" s="17">
        <f>SUM(F32:I32)</f>
        <v>5</v>
      </c>
      <c r="F32" s="16">
        <v>3</v>
      </c>
      <c r="G32" s="3" t="s">
        <v>1</v>
      </c>
      <c r="H32" s="16">
        <v>2</v>
      </c>
      <c r="P32" t="s">
        <v>10</v>
      </c>
      <c r="Q32" s="10">
        <v>0.85</v>
      </c>
      <c r="R32" s="3">
        <v>13</v>
      </c>
    </row>
    <row r="33" spans="1:18" x14ac:dyDescent="0.35">
      <c r="A33" s="3">
        <v>244075</v>
      </c>
      <c r="B33" s="20">
        <v>45372</v>
      </c>
      <c r="C33" s="19">
        <v>60</v>
      </c>
      <c r="D33" s="21"/>
      <c r="E33" s="17">
        <f>SUM(F33:I33)</f>
        <v>3</v>
      </c>
      <c r="F33" s="16">
        <v>1</v>
      </c>
      <c r="G33" s="3" t="s">
        <v>1</v>
      </c>
      <c r="I33" s="16">
        <v>2</v>
      </c>
      <c r="P33" t="s">
        <v>2</v>
      </c>
      <c r="Q33" s="10">
        <v>0.86</v>
      </c>
      <c r="R33" s="3">
        <v>22</v>
      </c>
    </row>
    <row r="34" spans="1:18" x14ac:dyDescent="0.35">
      <c r="D34" s="21"/>
      <c r="E34" s="41">
        <f>SUM(E31:E33)</f>
        <v>20</v>
      </c>
      <c r="F34" s="40">
        <f>SUM(F32:F33)</f>
        <v>4</v>
      </c>
      <c r="H34" s="40">
        <v>13</v>
      </c>
      <c r="I34" s="40">
        <v>3</v>
      </c>
      <c r="J34" s="16">
        <v>16</v>
      </c>
      <c r="K34" s="3">
        <v>28</v>
      </c>
      <c r="L34" s="10">
        <f>+J34/E34</f>
        <v>0.8</v>
      </c>
    </row>
    <row r="35" spans="1:18" x14ac:dyDescent="0.35">
      <c r="A35" s="3">
        <v>242371</v>
      </c>
      <c r="B35" s="20">
        <v>45348</v>
      </c>
      <c r="C35" s="19">
        <v>35</v>
      </c>
      <c r="D35" s="21">
        <v>15</v>
      </c>
      <c r="E35" s="17">
        <f>SUM(F35:I35)</f>
        <v>1</v>
      </c>
      <c r="G35" s="3" t="s">
        <v>9</v>
      </c>
      <c r="H35" s="16">
        <v>1</v>
      </c>
    </row>
    <row r="36" spans="1:18" x14ac:dyDescent="0.35">
      <c r="A36" s="3">
        <v>244085</v>
      </c>
      <c r="B36" s="20">
        <v>45372</v>
      </c>
      <c r="C36" s="19">
        <v>280</v>
      </c>
      <c r="D36" s="21"/>
      <c r="E36" s="17">
        <f>SUM(F36:I36)</f>
        <v>14</v>
      </c>
      <c r="F36" s="16">
        <v>4</v>
      </c>
      <c r="G36" s="3" t="s">
        <v>9</v>
      </c>
      <c r="I36" s="16">
        <v>10</v>
      </c>
    </row>
    <row r="37" spans="1:18" x14ac:dyDescent="0.35">
      <c r="D37" s="21"/>
      <c r="E37" s="40">
        <f>SUM(E35:E36)</f>
        <v>15</v>
      </c>
      <c r="F37" s="40">
        <f>SUM(F36)</f>
        <v>4</v>
      </c>
      <c r="H37" s="40">
        <v>1</v>
      </c>
      <c r="I37" s="40">
        <v>10</v>
      </c>
      <c r="J37" s="16">
        <v>11</v>
      </c>
      <c r="K37" s="3">
        <v>25</v>
      </c>
      <c r="L37" s="10">
        <f>+J37/E37</f>
        <v>0.73333333333333328</v>
      </c>
    </row>
    <row r="38" spans="1:18" x14ac:dyDescent="0.35">
      <c r="A38" s="3">
        <v>240677</v>
      </c>
      <c r="B38" s="20">
        <v>45256</v>
      </c>
      <c r="C38" s="19">
        <v>355</v>
      </c>
      <c r="D38" s="21">
        <v>15</v>
      </c>
      <c r="E38" s="17">
        <f t="shared" ref="E38:E49" si="1">SUM(F38:I38)</f>
        <v>17</v>
      </c>
      <c r="G38" s="3" t="s">
        <v>21</v>
      </c>
      <c r="H38" s="16">
        <v>17</v>
      </c>
    </row>
    <row r="39" spans="1:18" x14ac:dyDescent="0.35">
      <c r="A39" s="3">
        <v>240681</v>
      </c>
      <c r="B39" s="20">
        <v>45256</v>
      </c>
      <c r="C39" s="19">
        <v>20</v>
      </c>
      <c r="D39" s="21"/>
      <c r="E39" s="17">
        <f t="shared" si="1"/>
        <v>1</v>
      </c>
      <c r="G39" s="3" t="s">
        <v>21</v>
      </c>
      <c r="H39" s="16">
        <v>1</v>
      </c>
    </row>
    <row r="40" spans="1:18" x14ac:dyDescent="0.35">
      <c r="A40" s="3">
        <v>240683</v>
      </c>
      <c r="B40" s="20">
        <v>45257</v>
      </c>
      <c r="C40" s="19">
        <v>20</v>
      </c>
      <c r="D40" s="21"/>
      <c r="E40" s="17">
        <f t="shared" si="1"/>
        <v>1</v>
      </c>
      <c r="G40" s="3" t="s">
        <v>21</v>
      </c>
      <c r="H40" s="16">
        <v>1</v>
      </c>
    </row>
    <row r="41" spans="1:18" x14ac:dyDescent="0.35">
      <c r="A41" s="3">
        <v>240766</v>
      </c>
      <c r="B41" s="20">
        <v>45268</v>
      </c>
      <c r="C41" s="19">
        <v>160</v>
      </c>
      <c r="D41" s="21"/>
      <c r="E41" s="17">
        <f t="shared" si="1"/>
        <v>8</v>
      </c>
      <c r="G41" s="3" t="s">
        <v>21</v>
      </c>
      <c r="H41" s="16">
        <v>8</v>
      </c>
    </row>
    <row r="42" spans="1:18" x14ac:dyDescent="0.35">
      <c r="A42" s="3">
        <v>241257</v>
      </c>
      <c r="B42" s="20">
        <v>45315</v>
      </c>
      <c r="C42" s="19">
        <v>120</v>
      </c>
      <c r="D42" s="21"/>
      <c r="E42" s="17">
        <f t="shared" si="1"/>
        <v>6</v>
      </c>
      <c r="F42" s="16">
        <v>5</v>
      </c>
      <c r="G42" s="3" t="s">
        <v>21</v>
      </c>
      <c r="H42" s="16">
        <v>1</v>
      </c>
    </row>
    <row r="43" spans="1:18" x14ac:dyDescent="0.35">
      <c r="A43" s="3">
        <v>243567</v>
      </c>
      <c r="B43" s="20">
        <v>45351</v>
      </c>
      <c r="C43" s="19">
        <v>120</v>
      </c>
      <c r="D43" s="21"/>
      <c r="E43" s="17">
        <f t="shared" si="1"/>
        <v>6</v>
      </c>
      <c r="G43" s="3" t="s">
        <v>21</v>
      </c>
      <c r="H43" s="16">
        <v>6</v>
      </c>
    </row>
    <row r="44" spans="1:18" x14ac:dyDescent="0.35">
      <c r="A44" s="3">
        <v>244044</v>
      </c>
      <c r="B44" s="20">
        <v>45370</v>
      </c>
      <c r="C44" s="19">
        <v>20</v>
      </c>
      <c r="D44" s="21"/>
      <c r="E44" s="17">
        <f t="shared" si="1"/>
        <v>1</v>
      </c>
      <c r="G44" s="3" t="s">
        <v>21</v>
      </c>
      <c r="I44" s="16">
        <v>1</v>
      </c>
    </row>
    <row r="45" spans="1:18" x14ac:dyDescent="0.35">
      <c r="A45" s="3">
        <v>244331</v>
      </c>
      <c r="B45" s="20">
        <v>45385</v>
      </c>
      <c r="C45" s="19">
        <v>100</v>
      </c>
      <c r="D45" s="21"/>
      <c r="E45" s="17">
        <f t="shared" si="1"/>
        <v>5</v>
      </c>
      <c r="G45" s="3" t="s">
        <v>21</v>
      </c>
      <c r="I45" s="16">
        <v>5</v>
      </c>
    </row>
    <row r="46" spans="1:18" x14ac:dyDescent="0.35">
      <c r="A46" s="3">
        <v>245031</v>
      </c>
      <c r="B46" s="20">
        <v>45442</v>
      </c>
      <c r="C46" s="19">
        <v>80</v>
      </c>
      <c r="D46" s="21"/>
      <c r="E46" s="17">
        <f t="shared" si="1"/>
        <v>4</v>
      </c>
      <c r="F46" s="16">
        <v>2</v>
      </c>
      <c r="G46" s="3" t="s">
        <v>21</v>
      </c>
      <c r="I46" s="16">
        <v>2</v>
      </c>
    </row>
    <row r="47" spans="1:18" x14ac:dyDescent="0.35">
      <c r="A47" s="3">
        <v>246317</v>
      </c>
      <c r="B47" s="20">
        <v>45467</v>
      </c>
      <c r="C47" s="19">
        <v>20</v>
      </c>
      <c r="D47" s="21"/>
      <c r="E47" s="17">
        <f t="shared" si="1"/>
        <v>1</v>
      </c>
      <c r="G47" s="3" t="s">
        <v>21</v>
      </c>
      <c r="I47" s="16">
        <v>1</v>
      </c>
    </row>
    <row r="48" spans="1:18" x14ac:dyDescent="0.35">
      <c r="A48" s="3">
        <v>246840</v>
      </c>
      <c r="B48" s="20">
        <v>45509</v>
      </c>
      <c r="C48" s="19">
        <v>20</v>
      </c>
      <c r="D48" s="21"/>
      <c r="E48" s="17">
        <f t="shared" si="1"/>
        <v>1</v>
      </c>
      <c r="F48" s="16">
        <v>1</v>
      </c>
      <c r="G48" s="3" t="s">
        <v>21</v>
      </c>
    </row>
    <row r="49" spans="1:12" x14ac:dyDescent="0.35">
      <c r="A49" s="3">
        <v>247242</v>
      </c>
      <c r="B49" s="20">
        <v>45544</v>
      </c>
      <c r="C49" s="19">
        <v>40</v>
      </c>
      <c r="D49" s="21"/>
      <c r="E49" s="17">
        <f t="shared" si="1"/>
        <v>2</v>
      </c>
      <c r="F49" s="16">
        <v>1</v>
      </c>
      <c r="G49" s="3" t="s">
        <v>21</v>
      </c>
      <c r="I49" s="16">
        <v>1</v>
      </c>
    </row>
    <row r="50" spans="1:12" x14ac:dyDescent="0.35">
      <c r="D50" s="21"/>
      <c r="E50" s="40">
        <f>SUM(E38:E49)</f>
        <v>53</v>
      </c>
      <c r="F50" s="40">
        <f>SUM(F48:F49)</f>
        <v>2</v>
      </c>
      <c r="H50" s="40">
        <f>SUM(H38:H49)</f>
        <v>34</v>
      </c>
      <c r="I50" s="40">
        <f>SUM(I38:I49)</f>
        <v>10</v>
      </c>
      <c r="J50" s="16">
        <v>44</v>
      </c>
      <c r="K50" s="3">
        <v>62</v>
      </c>
      <c r="L50" s="10">
        <f>+J50/E50</f>
        <v>0.83018867924528306</v>
      </c>
    </row>
    <row r="51" spans="1:12" x14ac:dyDescent="0.35">
      <c r="A51" s="3">
        <v>242334</v>
      </c>
      <c r="B51" s="20">
        <v>45348</v>
      </c>
      <c r="C51" s="19">
        <v>1815</v>
      </c>
      <c r="D51" s="21">
        <v>15</v>
      </c>
      <c r="E51" s="17">
        <f t="shared" ref="E51:E56" si="2">SUM(F51:I51)</f>
        <v>90</v>
      </c>
      <c r="F51" s="16">
        <v>10</v>
      </c>
      <c r="G51" s="3" t="s">
        <v>14</v>
      </c>
      <c r="H51" s="16">
        <v>78</v>
      </c>
      <c r="I51" s="16">
        <v>2</v>
      </c>
    </row>
    <row r="52" spans="1:12" x14ac:dyDescent="0.35">
      <c r="A52" s="3">
        <v>243430</v>
      </c>
      <c r="B52" s="20">
        <v>45349</v>
      </c>
      <c r="C52" s="19">
        <v>20</v>
      </c>
      <c r="D52" s="21"/>
      <c r="E52" s="17">
        <f t="shared" si="2"/>
        <v>1</v>
      </c>
      <c r="F52" s="16">
        <v>1</v>
      </c>
      <c r="G52" s="3" t="s">
        <v>14</v>
      </c>
    </row>
    <row r="53" spans="1:12" x14ac:dyDescent="0.35">
      <c r="A53" s="3">
        <v>243724</v>
      </c>
      <c r="B53" s="20">
        <v>45356</v>
      </c>
      <c r="C53" s="19">
        <v>60</v>
      </c>
      <c r="D53" s="21"/>
      <c r="E53" s="17">
        <f t="shared" si="2"/>
        <v>3</v>
      </c>
      <c r="G53" s="3" t="s">
        <v>14</v>
      </c>
      <c r="I53" s="16">
        <v>3</v>
      </c>
    </row>
    <row r="54" spans="1:12" x14ac:dyDescent="0.35">
      <c r="A54" s="3">
        <v>244074</v>
      </c>
      <c r="B54" s="20">
        <v>45372</v>
      </c>
      <c r="C54" s="19">
        <v>60</v>
      </c>
      <c r="D54" s="21"/>
      <c r="E54" s="17">
        <f t="shared" si="2"/>
        <v>3</v>
      </c>
      <c r="G54" s="3" t="s">
        <v>14</v>
      </c>
      <c r="I54" s="16">
        <v>3</v>
      </c>
    </row>
    <row r="55" spans="1:12" x14ac:dyDescent="0.35">
      <c r="A55" s="3">
        <v>244332</v>
      </c>
      <c r="B55" s="20">
        <v>45385</v>
      </c>
      <c r="C55" s="28">
        <v>120</v>
      </c>
      <c r="D55" s="27"/>
      <c r="E55" s="17">
        <f t="shared" si="2"/>
        <v>6</v>
      </c>
      <c r="G55" s="3" t="s">
        <v>14</v>
      </c>
      <c r="I55" s="16">
        <v>6</v>
      </c>
    </row>
    <row r="56" spans="1:12" x14ac:dyDescent="0.35">
      <c r="A56" s="3">
        <v>247244</v>
      </c>
      <c r="B56" s="20">
        <v>45544</v>
      </c>
      <c r="C56" s="19">
        <v>140</v>
      </c>
      <c r="D56" s="21"/>
      <c r="E56" s="17">
        <f t="shared" si="2"/>
        <v>7</v>
      </c>
      <c r="F56" s="16">
        <v>5</v>
      </c>
      <c r="G56" s="3" t="s">
        <v>14</v>
      </c>
      <c r="I56" s="16">
        <v>2</v>
      </c>
    </row>
    <row r="57" spans="1:12" x14ac:dyDescent="0.35">
      <c r="D57" s="21"/>
      <c r="E57" s="40">
        <f>SUM(E51:E56)</f>
        <v>110</v>
      </c>
      <c r="F57" s="40">
        <f>SUM(F51:F56)</f>
        <v>16</v>
      </c>
      <c r="H57" s="40">
        <v>78</v>
      </c>
      <c r="I57" s="40">
        <v>16</v>
      </c>
      <c r="J57" s="16">
        <v>94</v>
      </c>
      <c r="K57" s="3">
        <v>111</v>
      </c>
      <c r="L57" s="10">
        <f>+J57/E57</f>
        <v>0.8545454545454545</v>
      </c>
    </row>
    <row r="58" spans="1:12" x14ac:dyDescent="0.35">
      <c r="A58" s="3">
        <v>242369</v>
      </c>
      <c r="B58" s="20">
        <v>45348</v>
      </c>
      <c r="C58" s="19">
        <v>255</v>
      </c>
      <c r="D58" s="21">
        <v>15</v>
      </c>
      <c r="E58" s="17">
        <f>SUM(F58:I58)</f>
        <v>12</v>
      </c>
      <c r="F58" s="16">
        <v>1</v>
      </c>
      <c r="G58" s="3" t="s">
        <v>18</v>
      </c>
      <c r="H58" s="16">
        <v>7</v>
      </c>
      <c r="I58" s="16">
        <v>4</v>
      </c>
    </row>
    <row r="59" spans="1:12" x14ac:dyDescent="0.35">
      <c r="D59" s="21"/>
      <c r="E59" s="40">
        <f>SUM(E58)</f>
        <v>12</v>
      </c>
      <c r="F59" s="40">
        <f>SUM(F58)</f>
        <v>1</v>
      </c>
      <c r="H59" s="40">
        <v>7</v>
      </c>
      <c r="I59" s="40">
        <v>4</v>
      </c>
      <c r="J59" s="16">
        <v>11</v>
      </c>
      <c r="K59" s="3">
        <v>20</v>
      </c>
      <c r="L59" s="10">
        <f>+J59/E59</f>
        <v>0.91666666666666663</v>
      </c>
    </row>
    <row r="60" spans="1:12" x14ac:dyDescent="0.35">
      <c r="A60" s="3">
        <v>240682</v>
      </c>
      <c r="B60" s="20">
        <v>45256</v>
      </c>
      <c r="C60" s="19">
        <v>835</v>
      </c>
      <c r="D60" s="21">
        <v>15</v>
      </c>
      <c r="E60" s="17">
        <f t="shared" ref="E60:E76" si="3">SUM(F60:I60)</f>
        <v>41</v>
      </c>
      <c r="G60" s="3" t="s">
        <v>24</v>
      </c>
      <c r="H60" s="16">
        <v>41</v>
      </c>
    </row>
    <row r="61" spans="1:12" x14ac:dyDescent="0.35">
      <c r="A61" s="3">
        <v>240684</v>
      </c>
      <c r="B61" s="20">
        <v>45257</v>
      </c>
      <c r="C61" s="19">
        <v>20</v>
      </c>
      <c r="D61" s="21"/>
      <c r="E61" s="17">
        <f t="shared" si="3"/>
        <v>1</v>
      </c>
      <c r="G61" s="3" t="s">
        <v>24</v>
      </c>
      <c r="H61" s="16">
        <v>1</v>
      </c>
    </row>
    <row r="62" spans="1:12" x14ac:dyDescent="0.35">
      <c r="A62" s="3">
        <v>240768</v>
      </c>
      <c r="B62" s="20">
        <v>45268</v>
      </c>
      <c r="C62" s="19">
        <v>80</v>
      </c>
      <c r="D62" s="21"/>
      <c r="E62" s="17">
        <f t="shared" si="3"/>
        <v>4</v>
      </c>
      <c r="G62" s="3" t="s">
        <v>24</v>
      </c>
      <c r="H62" s="16">
        <v>4</v>
      </c>
    </row>
    <row r="63" spans="1:12" x14ac:dyDescent="0.35">
      <c r="A63" s="3">
        <v>240835</v>
      </c>
      <c r="B63" s="20">
        <v>45282</v>
      </c>
      <c r="C63" s="19">
        <v>100</v>
      </c>
      <c r="D63" s="21"/>
      <c r="E63" s="17">
        <f t="shared" si="3"/>
        <v>5</v>
      </c>
      <c r="G63" s="3" t="s">
        <v>24</v>
      </c>
      <c r="H63" s="16">
        <v>5</v>
      </c>
    </row>
    <row r="64" spans="1:12" x14ac:dyDescent="0.35">
      <c r="A64" s="3">
        <v>241211</v>
      </c>
      <c r="B64" s="20">
        <v>45312</v>
      </c>
      <c r="C64" s="19">
        <v>200</v>
      </c>
      <c r="D64" s="21"/>
      <c r="E64" s="17">
        <f t="shared" si="3"/>
        <v>10</v>
      </c>
      <c r="F64" s="16">
        <v>3</v>
      </c>
      <c r="G64" s="3" t="s">
        <v>24</v>
      </c>
      <c r="H64" s="16">
        <v>7</v>
      </c>
    </row>
    <row r="65" spans="1:12" x14ac:dyDescent="0.35">
      <c r="A65" s="3">
        <v>241315</v>
      </c>
      <c r="B65" s="20">
        <v>45317</v>
      </c>
      <c r="C65" s="19">
        <v>140</v>
      </c>
      <c r="D65" s="21"/>
      <c r="E65" s="17">
        <f t="shared" si="3"/>
        <v>7</v>
      </c>
      <c r="F65" s="16">
        <v>1</v>
      </c>
      <c r="G65" s="3" t="s">
        <v>24</v>
      </c>
      <c r="H65" s="16">
        <v>6</v>
      </c>
    </row>
    <row r="66" spans="1:12" x14ac:dyDescent="0.35">
      <c r="A66" s="3">
        <v>243492</v>
      </c>
      <c r="B66" s="20">
        <v>45350</v>
      </c>
      <c r="C66" s="19">
        <v>180</v>
      </c>
      <c r="D66" s="21"/>
      <c r="E66" s="17">
        <f t="shared" si="3"/>
        <v>9</v>
      </c>
      <c r="G66" s="3" t="s">
        <v>24</v>
      </c>
      <c r="H66" s="16">
        <v>9</v>
      </c>
    </row>
    <row r="67" spans="1:12" x14ac:dyDescent="0.35">
      <c r="A67" s="3">
        <v>244824</v>
      </c>
      <c r="B67" s="20">
        <v>45421</v>
      </c>
      <c r="C67" s="19">
        <v>20</v>
      </c>
      <c r="D67" s="21"/>
      <c r="E67" s="17">
        <f t="shared" si="3"/>
        <v>1</v>
      </c>
      <c r="G67" s="3" t="s">
        <v>24</v>
      </c>
      <c r="I67" s="16">
        <v>1</v>
      </c>
    </row>
    <row r="68" spans="1:12" x14ac:dyDescent="0.35">
      <c r="A68" s="3">
        <v>246181</v>
      </c>
      <c r="B68" s="20">
        <v>45456</v>
      </c>
      <c r="C68" s="19">
        <v>60</v>
      </c>
      <c r="D68" s="21"/>
      <c r="E68" s="17">
        <f t="shared" si="3"/>
        <v>3</v>
      </c>
      <c r="F68" s="16">
        <v>1</v>
      </c>
      <c r="G68" s="3" t="s">
        <v>24</v>
      </c>
      <c r="I68" s="16">
        <v>2</v>
      </c>
    </row>
    <row r="69" spans="1:12" x14ac:dyDescent="0.35">
      <c r="A69" s="3">
        <v>246316</v>
      </c>
      <c r="B69" s="20">
        <v>45467</v>
      </c>
      <c r="C69" s="19">
        <v>20</v>
      </c>
      <c r="D69" s="21"/>
      <c r="E69" s="17">
        <f t="shared" si="3"/>
        <v>1</v>
      </c>
      <c r="F69" s="16">
        <v>1</v>
      </c>
      <c r="G69" s="3" t="s">
        <v>24</v>
      </c>
    </row>
    <row r="70" spans="1:12" x14ac:dyDescent="0.35">
      <c r="A70" s="3">
        <v>246744</v>
      </c>
      <c r="B70" s="20">
        <v>45503</v>
      </c>
      <c r="C70" s="19">
        <v>20</v>
      </c>
      <c r="D70" s="21"/>
      <c r="E70" s="17">
        <f t="shared" si="3"/>
        <v>1</v>
      </c>
      <c r="F70" s="16">
        <v>1</v>
      </c>
      <c r="G70" s="3" t="s">
        <v>24</v>
      </c>
    </row>
    <row r="71" spans="1:12" x14ac:dyDescent="0.35">
      <c r="A71" s="3">
        <v>246833</v>
      </c>
      <c r="B71" s="20">
        <v>45509</v>
      </c>
      <c r="C71" s="19">
        <v>20</v>
      </c>
      <c r="D71" s="21"/>
      <c r="E71" s="17">
        <f t="shared" si="3"/>
        <v>1</v>
      </c>
      <c r="F71" s="16">
        <v>1</v>
      </c>
      <c r="G71" s="3" t="s">
        <v>24</v>
      </c>
    </row>
    <row r="72" spans="1:12" x14ac:dyDescent="0.35">
      <c r="A72" s="3">
        <v>247218</v>
      </c>
      <c r="B72" s="20">
        <v>45541</v>
      </c>
      <c r="C72" s="19">
        <v>20</v>
      </c>
      <c r="D72" s="21"/>
      <c r="E72" s="17">
        <f t="shared" si="3"/>
        <v>1</v>
      </c>
      <c r="F72" s="16">
        <v>1</v>
      </c>
      <c r="G72" s="3" t="s">
        <v>24</v>
      </c>
    </row>
    <row r="73" spans="1:12" x14ac:dyDescent="0.35">
      <c r="A73" s="3">
        <v>247221</v>
      </c>
      <c r="B73" s="20">
        <v>45541</v>
      </c>
      <c r="C73" s="19">
        <v>20</v>
      </c>
      <c r="D73" s="21"/>
      <c r="E73" s="17">
        <f t="shared" si="3"/>
        <v>1</v>
      </c>
      <c r="F73" s="16">
        <v>1</v>
      </c>
      <c r="G73" s="3" t="s">
        <v>24</v>
      </c>
    </row>
    <row r="74" spans="1:12" x14ac:dyDescent="0.35">
      <c r="A74" s="3">
        <v>247240</v>
      </c>
      <c r="B74" s="20">
        <v>45543</v>
      </c>
      <c r="C74" s="19">
        <v>20</v>
      </c>
      <c r="D74" s="21"/>
      <c r="E74" s="17">
        <f t="shared" si="3"/>
        <v>1</v>
      </c>
      <c r="F74" s="16">
        <v>1</v>
      </c>
      <c r="G74" s="3" t="s">
        <v>24</v>
      </c>
    </row>
    <row r="75" spans="1:12" x14ac:dyDescent="0.35">
      <c r="A75" s="3">
        <v>247620</v>
      </c>
      <c r="B75" s="20">
        <v>45576</v>
      </c>
      <c r="C75" s="19">
        <v>60</v>
      </c>
      <c r="D75" s="21"/>
      <c r="E75" s="17">
        <f t="shared" si="3"/>
        <v>3</v>
      </c>
      <c r="F75" s="16">
        <v>3</v>
      </c>
      <c r="G75" s="3" t="s">
        <v>24</v>
      </c>
    </row>
    <row r="76" spans="1:12" x14ac:dyDescent="0.35">
      <c r="A76" s="3">
        <v>247678</v>
      </c>
      <c r="B76" s="20">
        <v>45586</v>
      </c>
      <c r="C76" s="19">
        <v>20</v>
      </c>
      <c r="D76" s="21"/>
      <c r="E76" s="17">
        <f t="shared" si="3"/>
        <v>1</v>
      </c>
      <c r="F76" s="16">
        <v>1</v>
      </c>
      <c r="G76" s="3" t="s">
        <v>24</v>
      </c>
    </row>
    <row r="77" spans="1:12" x14ac:dyDescent="0.35">
      <c r="D77" s="21"/>
      <c r="E77" s="40">
        <f>SUM(E60:E76)</f>
        <v>91</v>
      </c>
      <c r="F77" s="40">
        <f>SUM(F60:F76)</f>
        <v>15</v>
      </c>
      <c r="H77" s="40">
        <f>SUM(H60:H76)</f>
        <v>73</v>
      </c>
      <c r="I77" s="40">
        <f>SUM(I60:I76)</f>
        <v>3</v>
      </c>
      <c r="J77" s="16">
        <v>76</v>
      </c>
      <c r="K77" s="3">
        <v>81</v>
      </c>
      <c r="L77" s="10">
        <f>+J77/E77</f>
        <v>0.8351648351648352</v>
      </c>
    </row>
    <row r="78" spans="1:12" x14ac:dyDescent="0.35">
      <c r="A78" s="3">
        <v>241229</v>
      </c>
      <c r="B78" s="20">
        <v>45313</v>
      </c>
      <c r="C78" s="19">
        <v>435</v>
      </c>
      <c r="D78" s="21">
        <v>15</v>
      </c>
      <c r="E78" s="17">
        <f>SUM(F78:I78)</f>
        <v>21</v>
      </c>
      <c r="G78" s="3" t="s">
        <v>7</v>
      </c>
      <c r="H78" s="16">
        <v>20</v>
      </c>
      <c r="I78" s="16">
        <v>1</v>
      </c>
    </row>
    <row r="79" spans="1:12" x14ac:dyDescent="0.35">
      <c r="A79" s="3">
        <v>241320</v>
      </c>
      <c r="B79" s="20">
        <v>45317</v>
      </c>
      <c r="C79" s="19">
        <v>180</v>
      </c>
      <c r="D79" s="21"/>
      <c r="E79" s="17">
        <f>SUM(F79:I79)</f>
        <v>9</v>
      </c>
      <c r="F79" s="16">
        <v>3</v>
      </c>
      <c r="G79" s="3" t="s">
        <v>7</v>
      </c>
      <c r="H79" s="16">
        <v>5</v>
      </c>
      <c r="I79" s="16">
        <v>1</v>
      </c>
    </row>
    <row r="80" spans="1:12" x14ac:dyDescent="0.35">
      <c r="A80" s="3">
        <v>244780</v>
      </c>
      <c r="B80" s="20">
        <v>45418</v>
      </c>
      <c r="C80" s="19">
        <v>200</v>
      </c>
      <c r="D80" s="21"/>
      <c r="E80" s="17">
        <f>SUM(F80:I80)</f>
        <v>10</v>
      </c>
      <c r="F80" s="16">
        <v>2</v>
      </c>
      <c r="G80" s="3" t="s">
        <v>7</v>
      </c>
      <c r="I80" s="16">
        <v>8</v>
      </c>
    </row>
    <row r="81" spans="1:12" x14ac:dyDescent="0.35">
      <c r="A81" s="3">
        <v>247765</v>
      </c>
      <c r="B81" s="20">
        <v>45597</v>
      </c>
      <c r="C81" s="19">
        <v>20</v>
      </c>
      <c r="D81" s="21"/>
      <c r="E81" s="17">
        <f>SUM(F81:I81)</f>
        <v>1</v>
      </c>
      <c r="G81" s="3" t="s">
        <v>7</v>
      </c>
      <c r="I81" s="16">
        <v>1</v>
      </c>
    </row>
    <row r="82" spans="1:12" x14ac:dyDescent="0.35">
      <c r="A82" s="3">
        <v>247918</v>
      </c>
      <c r="B82" s="20">
        <v>45618</v>
      </c>
      <c r="C82" s="26">
        <v>100</v>
      </c>
      <c r="D82" s="25"/>
      <c r="E82" s="17">
        <f>SUM(F82:I82)</f>
        <v>5</v>
      </c>
      <c r="F82" s="16">
        <v>2</v>
      </c>
      <c r="G82" s="3" t="s">
        <v>7</v>
      </c>
      <c r="I82" s="16">
        <v>3</v>
      </c>
    </row>
    <row r="83" spans="1:12" x14ac:dyDescent="0.35">
      <c r="C83" s="26"/>
      <c r="D83" s="25"/>
      <c r="E83" s="40">
        <f>SUM(E78:E82)</f>
        <v>46</v>
      </c>
      <c r="F83" s="40">
        <f>SUM(F78:F82)</f>
        <v>7</v>
      </c>
      <c r="H83" s="40">
        <v>25</v>
      </c>
      <c r="I83" s="40">
        <v>14</v>
      </c>
      <c r="J83" s="16">
        <v>39</v>
      </c>
      <c r="K83" s="3">
        <v>76</v>
      </c>
      <c r="L83" s="10">
        <f>+J83/E83</f>
        <v>0.84782608695652173</v>
      </c>
    </row>
    <row r="84" spans="1:12" x14ac:dyDescent="0.35">
      <c r="A84" s="3">
        <v>241137</v>
      </c>
      <c r="B84" s="20">
        <v>45308</v>
      </c>
      <c r="C84" s="19">
        <v>275</v>
      </c>
      <c r="D84" s="21">
        <v>15</v>
      </c>
      <c r="E84" s="17">
        <f>SUM(F84:I84)</f>
        <v>13</v>
      </c>
      <c r="F84" s="16">
        <v>1</v>
      </c>
      <c r="G84" s="3" t="s">
        <v>3</v>
      </c>
      <c r="H84" s="16">
        <v>12</v>
      </c>
    </row>
    <row r="85" spans="1:12" x14ac:dyDescent="0.35">
      <c r="D85" s="21"/>
      <c r="E85" s="40">
        <f>SUM(E84)</f>
        <v>13</v>
      </c>
      <c r="F85" s="40">
        <f>SUM(F84)</f>
        <v>1</v>
      </c>
      <c r="H85" s="40">
        <f t="shared" ref="H85:I85" si="4">SUM(H84)</f>
        <v>12</v>
      </c>
      <c r="I85" s="40">
        <f t="shared" si="4"/>
        <v>0</v>
      </c>
      <c r="J85" s="16">
        <v>12</v>
      </c>
      <c r="K85" s="3">
        <v>13</v>
      </c>
      <c r="L85" s="10">
        <f>+J85/E85</f>
        <v>0.92307692307692313</v>
      </c>
    </row>
    <row r="86" spans="1:12" x14ac:dyDescent="0.35">
      <c r="A86" s="3">
        <v>240837</v>
      </c>
      <c r="B86" s="20">
        <v>45282</v>
      </c>
      <c r="C86" s="19">
        <v>435</v>
      </c>
      <c r="D86" s="21">
        <v>15</v>
      </c>
      <c r="E86" s="17">
        <f>SUM(F86:I86)</f>
        <v>21</v>
      </c>
      <c r="G86" s="3" t="s">
        <v>8</v>
      </c>
      <c r="H86" s="16">
        <v>21</v>
      </c>
    </row>
    <row r="87" spans="1:12" x14ac:dyDescent="0.35">
      <c r="A87" s="3">
        <v>241219</v>
      </c>
      <c r="B87" s="20">
        <v>45312</v>
      </c>
      <c r="C87" s="19">
        <v>80</v>
      </c>
      <c r="D87" s="21"/>
      <c r="E87" s="17">
        <f>SUM(F87:I87)</f>
        <v>4</v>
      </c>
      <c r="F87" s="16">
        <v>4</v>
      </c>
      <c r="G87" s="3" t="s">
        <v>8</v>
      </c>
    </row>
    <row r="88" spans="1:12" x14ac:dyDescent="0.35">
      <c r="A88" s="3">
        <v>247764</v>
      </c>
      <c r="B88" s="20">
        <v>45597</v>
      </c>
      <c r="C88" s="19">
        <v>20</v>
      </c>
      <c r="D88" s="21"/>
      <c r="E88" s="17">
        <f>SUM(F88:I88)</f>
        <v>1</v>
      </c>
      <c r="F88" s="16">
        <v>1</v>
      </c>
      <c r="G88" s="3" t="s">
        <v>8</v>
      </c>
    </row>
    <row r="89" spans="1:12" x14ac:dyDescent="0.35">
      <c r="D89" s="21"/>
      <c r="E89" s="40">
        <f>SUM(E86:E88)</f>
        <v>26</v>
      </c>
      <c r="F89" s="40">
        <f>SUM(F86:F88)</f>
        <v>5</v>
      </c>
      <c r="H89" s="40">
        <v>21</v>
      </c>
      <c r="I89" s="40">
        <v>0</v>
      </c>
      <c r="J89" s="16">
        <v>21</v>
      </c>
      <c r="K89" s="3">
        <v>30</v>
      </c>
      <c r="L89" s="10">
        <f>+J89/E89</f>
        <v>0.80769230769230771</v>
      </c>
    </row>
    <row r="90" spans="1:12" x14ac:dyDescent="0.35">
      <c r="A90" s="3">
        <v>242244</v>
      </c>
      <c r="B90" s="20">
        <v>45345</v>
      </c>
      <c r="C90" s="19">
        <v>255</v>
      </c>
      <c r="D90" s="21">
        <v>15</v>
      </c>
      <c r="E90" s="17">
        <f>SUM(F90:I90)</f>
        <v>12</v>
      </c>
      <c r="F90" s="16">
        <v>4</v>
      </c>
      <c r="G90" s="3" t="s">
        <v>36</v>
      </c>
      <c r="H90" s="16">
        <v>8</v>
      </c>
    </row>
    <row r="91" spans="1:12" x14ac:dyDescent="0.35">
      <c r="D91" s="21"/>
      <c r="E91" s="40">
        <f>SUM(E90)</f>
        <v>12</v>
      </c>
      <c r="F91" s="40">
        <f>SUM(F90)</f>
        <v>4</v>
      </c>
      <c r="H91" s="40">
        <v>8</v>
      </c>
      <c r="I91" s="40">
        <v>0</v>
      </c>
      <c r="J91" s="16">
        <v>8</v>
      </c>
      <c r="K91" s="3">
        <v>12</v>
      </c>
      <c r="L91" s="10">
        <f>+J91/E91</f>
        <v>0.66666666666666663</v>
      </c>
    </row>
    <row r="92" spans="1:12" x14ac:dyDescent="0.35">
      <c r="A92" s="3">
        <v>241651</v>
      </c>
      <c r="B92" s="20">
        <v>45327</v>
      </c>
      <c r="C92" s="19">
        <v>255</v>
      </c>
      <c r="D92" s="21"/>
      <c r="E92" s="17">
        <f>SUM(F92:I92)</f>
        <v>12</v>
      </c>
      <c r="F92" s="16">
        <v>0</v>
      </c>
      <c r="G92" s="3" t="s">
        <v>23</v>
      </c>
      <c r="H92" s="16">
        <v>12</v>
      </c>
    </row>
    <row r="93" spans="1:12" x14ac:dyDescent="0.35">
      <c r="A93" s="3">
        <v>242067</v>
      </c>
      <c r="B93" s="20">
        <v>45340</v>
      </c>
      <c r="C93" s="19">
        <v>20</v>
      </c>
      <c r="D93" s="21"/>
      <c r="E93" s="17">
        <f>SUM(F93:I93)</f>
        <v>1</v>
      </c>
      <c r="G93" s="3" t="s">
        <v>23</v>
      </c>
      <c r="I93" s="16">
        <v>1</v>
      </c>
    </row>
    <row r="94" spans="1:12" x14ac:dyDescent="0.35">
      <c r="A94" s="3">
        <v>247037</v>
      </c>
      <c r="B94" s="20">
        <v>45526</v>
      </c>
      <c r="C94" s="19">
        <v>20</v>
      </c>
      <c r="D94" s="21"/>
      <c r="E94" s="17">
        <f>SUM(F94:I94)</f>
        <v>1</v>
      </c>
      <c r="F94" s="16">
        <v>1</v>
      </c>
      <c r="G94" s="3" t="s">
        <v>23</v>
      </c>
    </row>
    <row r="95" spans="1:12" x14ac:dyDescent="0.35">
      <c r="D95" s="21"/>
      <c r="E95" s="40">
        <f>SUM(E92:E94)</f>
        <v>14</v>
      </c>
      <c r="F95" s="40">
        <f>SUM(F92:F94)</f>
        <v>1</v>
      </c>
      <c r="H95" s="40">
        <v>12</v>
      </c>
      <c r="I95" s="40">
        <v>1</v>
      </c>
      <c r="J95" s="16">
        <v>13</v>
      </c>
      <c r="K95" s="3">
        <v>12</v>
      </c>
      <c r="L95" s="10">
        <f>+J95/E95</f>
        <v>0.9285714285714286</v>
      </c>
    </row>
    <row r="96" spans="1:12" x14ac:dyDescent="0.35">
      <c r="A96" s="3">
        <v>241260</v>
      </c>
      <c r="B96" s="20">
        <v>45315</v>
      </c>
      <c r="C96" s="19">
        <v>1695</v>
      </c>
      <c r="D96" s="21">
        <v>15</v>
      </c>
      <c r="E96" s="17">
        <f>SUM(F96:I96)</f>
        <v>84</v>
      </c>
      <c r="F96" s="16">
        <v>3</v>
      </c>
      <c r="G96" s="3" t="s">
        <v>15</v>
      </c>
      <c r="H96" s="16">
        <v>78</v>
      </c>
      <c r="I96" s="16">
        <v>3</v>
      </c>
    </row>
    <row r="97" spans="1:12" x14ac:dyDescent="0.35">
      <c r="A97" s="3">
        <v>244078</v>
      </c>
      <c r="B97" s="20">
        <v>45372</v>
      </c>
      <c r="C97" s="19">
        <v>160</v>
      </c>
      <c r="D97" s="21"/>
      <c r="E97" s="17">
        <f>SUM(F97:I97)</f>
        <v>8</v>
      </c>
      <c r="F97" s="16">
        <v>3</v>
      </c>
      <c r="G97" s="3" t="s">
        <v>15</v>
      </c>
      <c r="H97" s="16">
        <v>5</v>
      </c>
    </row>
    <row r="98" spans="1:12" x14ac:dyDescent="0.35">
      <c r="D98" s="21"/>
      <c r="E98" s="40">
        <f>SUM(E96:E97)</f>
        <v>92</v>
      </c>
      <c r="F98" s="40">
        <v>6</v>
      </c>
      <c r="H98" s="41">
        <v>83</v>
      </c>
      <c r="I98" s="41">
        <v>3</v>
      </c>
      <c r="J98" s="16">
        <v>86</v>
      </c>
      <c r="K98" s="3">
        <v>110</v>
      </c>
      <c r="L98" s="10">
        <f>+J98/E98</f>
        <v>0.93478260869565222</v>
      </c>
    </row>
    <row r="99" spans="1:12" x14ac:dyDescent="0.35">
      <c r="A99" s="3">
        <v>240790</v>
      </c>
      <c r="B99" s="20">
        <v>45272</v>
      </c>
      <c r="C99" s="19">
        <v>255</v>
      </c>
      <c r="D99" s="21">
        <v>15</v>
      </c>
      <c r="E99" s="17">
        <f>SUM(F99:I99)</f>
        <v>12</v>
      </c>
      <c r="G99" s="3" t="s">
        <v>16</v>
      </c>
      <c r="H99" s="16">
        <v>12</v>
      </c>
    </row>
    <row r="100" spans="1:12" x14ac:dyDescent="0.35">
      <c r="A100" s="3">
        <v>241215</v>
      </c>
      <c r="B100" s="20">
        <v>45312</v>
      </c>
      <c r="C100" s="19">
        <v>80</v>
      </c>
      <c r="D100" s="21"/>
      <c r="E100" s="17">
        <f>SUM(F100:I100)</f>
        <v>4</v>
      </c>
      <c r="F100" s="16">
        <v>4</v>
      </c>
      <c r="G100" s="3" t="s">
        <v>16</v>
      </c>
    </row>
    <row r="101" spans="1:12" x14ac:dyDescent="0.35">
      <c r="A101" s="3">
        <v>241317</v>
      </c>
      <c r="B101" s="20">
        <v>45317</v>
      </c>
      <c r="C101" s="19">
        <v>120</v>
      </c>
      <c r="D101" s="21"/>
      <c r="E101" s="17">
        <f>SUM(F101:I101)</f>
        <v>6</v>
      </c>
      <c r="F101" s="16">
        <v>2</v>
      </c>
      <c r="G101" s="3" t="s">
        <v>16</v>
      </c>
      <c r="H101" s="16">
        <v>4</v>
      </c>
    </row>
    <row r="102" spans="1:12" x14ac:dyDescent="0.35">
      <c r="A102" s="3">
        <v>244079</v>
      </c>
      <c r="B102" s="20">
        <v>45372</v>
      </c>
      <c r="C102" s="19">
        <v>200</v>
      </c>
      <c r="D102" s="21"/>
      <c r="E102" s="17">
        <f>SUM(F102:I102)</f>
        <v>10</v>
      </c>
      <c r="F102" s="16">
        <v>3</v>
      </c>
      <c r="G102" s="3" t="s">
        <v>16</v>
      </c>
      <c r="I102" s="16">
        <v>7</v>
      </c>
    </row>
    <row r="103" spans="1:12" x14ac:dyDescent="0.35">
      <c r="A103" s="3">
        <v>246217</v>
      </c>
      <c r="B103" s="20">
        <v>45460</v>
      </c>
      <c r="C103" s="19">
        <v>100</v>
      </c>
      <c r="D103" s="21"/>
      <c r="E103" s="17">
        <f>SUM(F103:I103)</f>
        <v>5</v>
      </c>
      <c r="F103" s="16">
        <v>1</v>
      </c>
      <c r="G103" s="3" t="s">
        <v>16</v>
      </c>
      <c r="I103" s="16">
        <v>4</v>
      </c>
    </row>
    <row r="104" spans="1:12" x14ac:dyDescent="0.35">
      <c r="D104" s="21"/>
      <c r="E104" s="40">
        <f>SUM(E99:E103)</f>
        <v>37</v>
      </c>
      <c r="F104" s="40">
        <f>SUM(F99:F103)</f>
        <v>10</v>
      </c>
      <c r="H104" s="40">
        <v>16</v>
      </c>
      <c r="I104" s="40">
        <v>11</v>
      </c>
      <c r="J104" s="16">
        <v>27</v>
      </c>
      <c r="K104" s="3">
        <v>42</v>
      </c>
      <c r="L104" s="10">
        <f>+J104/E104</f>
        <v>0.72972972972972971</v>
      </c>
    </row>
    <row r="105" spans="1:12" x14ac:dyDescent="0.35">
      <c r="A105" s="3">
        <v>242228</v>
      </c>
      <c r="B105" s="20">
        <v>45345</v>
      </c>
      <c r="C105" s="19">
        <v>1555</v>
      </c>
      <c r="D105" s="21">
        <v>15</v>
      </c>
      <c r="E105" s="17">
        <f t="shared" ref="E105:E110" si="5">SUM(F105:I105)</f>
        <v>77</v>
      </c>
      <c r="F105" s="16">
        <v>7</v>
      </c>
      <c r="G105" s="3" t="s">
        <v>10</v>
      </c>
      <c r="H105" s="16">
        <v>70</v>
      </c>
    </row>
    <row r="106" spans="1:12" x14ac:dyDescent="0.35">
      <c r="A106" s="3">
        <v>244080</v>
      </c>
      <c r="B106" s="20">
        <v>45372</v>
      </c>
      <c r="C106" s="19">
        <v>60</v>
      </c>
      <c r="D106" s="21"/>
      <c r="E106" s="17">
        <f t="shared" si="5"/>
        <v>3</v>
      </c>
      <c r="F106" s="16">
        <v>1</v>
      </c>
      <c r="G106" s="3" t="s">
        <v>10</v>
      </c>
      <c r="I106" s="16">
        <v>2</v>
      </c>
    </row>
    <row r="107" spans="1:12" x14ac:dyDescent="0.35">
      <c r="A107" s="3">
        <v>244781</v>
      </c>
      <c r="B107" s="20">
        <v>45418</v>
      </c>
      <c r="C107" s="19">
        <v>60</v>
      </c>
      <c r="D107" s="21"/>
      <c r="E107" s="17">
        <f t="shared" si="5"/>
        <v>3</v>
      </c>
      <c r="F107" s="16">
        <v>1</v>
      </c>
      <c r="G107" s="3" t="s">
        <v>10</v>
      </c>
      <c r="I107" s="16">
        <v>2</v>
      </c>
    </row>
    <row r="108" spans="1:12" x14ac:dyDescent="0.35">
      <c r="A108" s="3">
        <v>246179</v>
      </c>
      <c r="B108" s="20">
        <v>45456</v>
      </c>
      <c r="C108" s="19">
        <v>40</v>
      </c>
      <c r="D108" s="21"/>
      <c r="E108" s="17">
        <f t="shared" si="5"/>
        <v>2</v>
      </c>
      <c r="F108" s="16">
        <v>2</v>
      </c>
      <c r="G108" s="3" t="s">
        <v>10</v>
      </c>
    </row>
    <row r="109" spans="1:12" x14ac:dyDescent="0.35">
      <c r="A109" s="3">
        <v>246830</v>
      </c>
      <c r="B109" s="20">
        <v>45509</v>
      </c>
      <c r="C109" s="19">
        <v>20</v>
      </c>
      <c r="D109" s="21"/>
      <c r="E109" s="17">
        <f t="shared" si="5"/>
        <v>1</v>
      </c>
      <c r="F109" s="16">
        <v>1</v>
      </c>
      <c r="G109" s="3" t="s">
        <v>10</v>
      </c>
    </row>
    <row r="110" spans="1:12" x14ac:dyDescent="0.35">
      <c r="A110" s="3">
        <v>247219</v>
      </c>
      <c r="B110" s="20">
        <v>45541</v>
      </c>
      <c r="C110" s="19">
        <v>20</v>
      </c>
      <c r="D110" s="21"/>
      <c r="E110" s="17">
        <f t="shared" si="5"/>
        <v>1</v>
      </c>
      <c r="F110" s="16">
        <v>1</v>
      </c>
      <c r="G110" s="3" t="s">
        <v>10</v>
      </c>
    </row>
    <row r="111" spans="1:12" x14ac:dyDescent="0.35">
      <c r="D111" s="21"/>
      <c r="E111" s="40">
        <f>SUM(E105:E110)</f>
        <v>87</v>
      </c>
      <c r="F111" s="40">
        <f>SUM(F105:F110)</f>
        <v>13</v>
      </c>
      <c r="H111" s="40">
        <v>70</v>
      </c>
      <c r="I111" s="40">
        <v>4</v>
      </c>
      <c r="J111" s="16">
        <v>74</v>
      </c>
      <c r="K111" s="3">
        <v>98</v>
      </c>
      <c r="L111" s="10">
        <f>+J111/E111</f>
        <v>0.85057471264367812</v>
      </c>
    </row>
    <row r="112" spans="1:12" x14ac:dyDescent="0.35">
      <c r="A112" s="3">
        <v>241276</v>
      </c>
      <c r="B112" s="20">
        <v>45316</v>
      </c>
      <c r="C112" s="19">
        <v>555</v>
      </c>
      <c r="D112" s="21">
        <v>15</v>
      </c>
      <c r="E112" s="17">
        <f>SUM(F112:I112)</f>
        <v>27</v>
      </c>
      <c r="G112" s="3" t="s">
        <v>13</v>
      </c>
      <c r="H112" s="16">
        <v>25</v>
      </c>
      <c r="I112" s="16">
        <v>2</v>
      </c>
    </row>
    <row r="113" spans="1:12" x14ac:dyDescent="0.35">
      <c r="A113" s="3">
        <v>241622</v>
      </c>
      <c r="B113" s="20">
        <v>45326</v>
      </c>
      <c r="C113" s="19">
        <v>20</v>
      </c>
      <c r="D113" s="21"/>
      <c r="E113" s="17">
        <f>SUM(F113:I113)</f>
        <v>1</v>
      </c>
      <c r="G113" s="3" t="s">
        <v>13</v>
      </c>
      <c r="H113" s="16">
        <v>1</v>
      </c>
    </row>
    <row r="114" spans="1:12" x14ac:dyDescent="0.35">
      <c r="A114" s="3">
        <v>244120</v>
      </c>
      <c r="B114" s="20">
        <v>45374</v>
      </c>
      <c r="C114" s="19">
        <v>100</v>
      </c>
      <c r="D114" s="21"/>
      <c r="E114" s="17">
        <f>SUM(F114:I114)</f>
        <v>5</v>
      </c>
      <c r="G114" s="3" t="s">
        <v>13</v>
      </c>
      <c r="I114" s="16">
        <v>5</v>
      </c>
    </row>
    <row r="115" spans="1:12" x14ac:dyDescent="0.35">
      <c r="A115" s="3">
        <v>246926</v>
      </c>
      <c r="B115" s="20">
        <v>45517</v>
      </c>
      <c r="C115" s="19">
        <v>80</v>
      </c>
      <c r="D115" s="21"/>
      <c r="E115" s="17">
        <f>SUM(F115:I115)</f>
        <v>4</v>
      </c>
      <c r="G115" s="3" t="s">
        <v>13</v>
      </c>
      <c r="I115" s="16">
        <v>4</v>
      </c>
    </row>
    <row r="116" spans="1:12" x14ac:dyDescent="0.35">
      <c r="D116" s="21"/>
      <c r="E116" s="40">
        <f>SUM(E112:E115)</f>
        <v>37</v>
      </c>
      <c r="F116" s="40">
        <f>SUM(F112:F115)</f>
        <v>0</v>
      </c>
      <c r="H116" s="42">
        <v>26</v>
      </c>
      <c r="I116" s="42">
        <v>11</v>
      </c>
      <c r="J116" s="16">
        <v>37</v>
      </c>
      <c r="K116" s="3">
        <v>37</v>
      </c>
      <c r="L116" s="10">
        <f>+J116/E116</f>
        <v>1</v>
      </c>
    </row>
    <row r="117" spans="1:12" x14ac:dyDescent="0.35">
      <c r="A117" s="3">
        <v>240767</v>
      </c>
      <c r="B117" s="20">
        <v>45268</v>
      </c>
      <c r="C117" s="19">
        <v>235</v>
      </c>
      <c r="D117" s="21">
        <v>15</v>
      </c>
      <c r="E117" s="17">
        <f>SUM(F117:I117)</f>
        <v>11</v>
      </c>
      <c r="G117" s="3" t="s">
        <v>6</v>
      </c>
      <c r="H117" s="16">
        <v>11</v>
      </c>
    </row>
    <row r="118" spans="1:12" x14ac:dyDescent="0.35">
      <c r="A118" s="3">
        <v>241214</v>
      </c>
      <c r="B118" s="20">
        <v>45312</v>
      </c>
      <c r="C118" s="19">
        <v>20</v>
      </c>
      <c r="D118" s="21"/>
      <c r="E118" s="17">
        <f>SUM(F118:I118)</f>
        <v>1</v>
      </c>
      <c r="G118" s="3" t="s">
        <v>6</v>
      </c>
      <c r="I118" s="16">
        <v>1</v>
      </c>
    </row>
    <row r="119" spans="1:12" x14ac:dyDescent="0.35">
      <c r="D119" s="21"/>
      <c r="E119" s="40">
        <f>SUM(E117:E118)</f>
        <v>12</v>
      </c>
      <c r="F119" s="40">
        <f>SUM(F117:F118)</f>
        <v>0</v>
      </c>
      <c r="H119" s="40">
        <v>11</v>
      </c>
      <c r="I119" s="40">
        <v>1</v>
      </c>
      <c r="J119" s="16">
        <v>12</v>
      </c>
      <c r="K119" s="3">
        <v>11</v>
      </c>
      <c r="L119" s="10">
        <f>+J119/E119</f>
        <v>1</v>
      </c>
    </row>
    <row r="120" spans="1:12" x14ac:dyDescent="0.35">
      <c r="A120" s="3">
        <v>241140</v>
      </c>
      <c r="B120" s="20">
        <v>45308</v>
      </c>
      <c r="C120" s="19">
        <v>455</v>
      </c>
      <c r="D120" s="21">
        <v>15</v>
      </c>
      <c r="E120" s="17">
        <f t="shared" ref="E120:E133" si="6">SUM(F120:I120)</f>
        <v>22</v>
      </c>
      <c r="F120" s="16">
        <v>9</v>
      </c>
      <c r="G120" s="3" t="s">
        <v>22</v>
      </c>
      <c r="H120" s="16">
        <v>12</v>
      </c>
      <c r="I120" s="16">
        <v>1</v>
      </c>
    </row>
    <row r="121" spans="1:12" x14ac:dyDescent="0.35">
      <c r="A121" s="3">
        <v>241625</v>
      </c>
      <c r="B121" s="20">
        <v>45326</v>
      </c>
      <c r="C121" s="19">
        <v>100</v>
      </c>
      <c r="D121" s="21"/>
      <c r="E121" s="17">
        <f t="shared" si="6"/>
        <v>5</v>
      </c>
      <c r="F121" s="16">
        <v>4</v>
      </c>
      <c r="G121" s="3" t="s">
        <v>22</v>
      </c>
      <c r="H121" s="16">
        <v>1</v>
      </c>
    </row>
    <row r="122" spans="1:12" x14ac:dyDescent="0.35">
      <c r="A122" s="3">
        <v>243493</v>
      </c>
      <c r="B122" s="20">
        <v>45350</v>
      </c>
      <c r="C122" s="19">
        <v>100</v>
      </c>
      <c r="D122" s="21"/>
      <c r="E122" s="17">
        <f t="shared" si="6"/>
        <v>5</v>
      </c>
      <c r="F122" s="16">
        <v>4</v>
      </c>
      <c r="G122" s="3" t="s">
        <v>22</v>
      </c>
      <c r="H122" s="16">
        <v>1</v>
      </c>
    </row>
    <row r="123" spans="1:12" x14ac:dyDescent="0.35">
      <c r="A123" s="3">
        <v>244121</v>
      </c>
      <c r="B123" s="20">
        <v>45374</v>
      </c>
      <c r="C123" s="19">
        <v>100</v>
      </c>
      <c r="D123" s="21"/>
      <c r="E123" s="17">
        <f t="shared" si="6"/>
        <v>5</v>
      </c>
      <c r="F123" s="16">
        <v>1</v>
      </c>
      <c r="G123" s="3" t="s">
        <v>22</v>
      </c>
      <c r="I123" s="16">
        <v>4</v>
      </c>
    </row>
    <row r="124" spans="1:12" x14ac:dyDescent="0.35">
      <c r="A124" s="3">
        <v>244159</v>
      </c>
      <c r="B124" s="20">
        <v>45377</v>
      </c>
      <c r="C124" s="19">
        <v>40</v>
      </c>
      <c r="D124" s="21"/>
      <c r="E124" s="17">
        <f t="shared" si="6"/>
        <v>2</v>
      </c>
      <c r="G124" s="3" t="s">
        <v>22</v>
      </c>
      <c r="I124" s="16">
        <v>2</v>
      </c>
    </row>
    <row r="125" spans="1:12" x14ac:dyDescent="0.35">
      <c r="A125" s="3">
        <v>244782</v>
      </c>
      <c r="B125" s="20">
        <v>45418</v>
      </c>
      <c r="C125" s="19">
        <v>40</v>
      </c>
      <c r="D125" s="21"/>
      <c r="E125" s="17">
        <f t="shared" si="6"/>
        <v>2</v>
      </c>
      <c r="F125" s="16">
        <v>2</v>
      </c>
      <c r="G125" s="3" t="s">
        <v>22</v>
      </c>
    </row>
    <row r="126" spans="1:12" x14ac:dyDescent="0.35">
      <c r="A126" s="3">
        <v>245030</v>
      </c>
      <c r="B126" s="20">
        <v>45442</v>
      </c>
      <c r="C126" s="19">
        <v>40</v>
      </c>
      <c r="D126" s="21"/>
      <c r="E126" s="17">
        <f t="shared" si="6"/>
        <v>2</v>
      </c>
      <c r="F126" s="16">
        <v>2</v>
      </c>
      <c r="G126" s="3" t="s">
        <v>22</v>
      </c>
    </row>
    <row r="127" spans="1:12" x14ac:dyDescent="0.35">
      <c r="A127" s="3">
        <v>246215</v>
      </c>
      <c r="B127" s="20">
        <v>45460</v>
      </c>
      <c r="C127" s="19">
        <v>40</v>
      </c>
      <c r="D127" s="21"/>
      <c r="E127" s="17">
        <f t="shared" si="6"/>
        <v>2</v>
      </c>
      <c r="F127" s="16">
        <v>1</v>
      </c>
      <c r="G127" s="3" t="s">
        <v>22</v>
      </c>
      <c r="I127" s="16">
        <v>1</v>
      </c>
    </row>
    <row r="128" spans="1:12" x14ac:dyDescent="0.35">
      <c r="A128" s="3">
        <v>246745</v>
      </c>
      <c r="B128" s="20">
        <v>45503</v>
      </c>
      <c r="C128" s="19">
        <v>20</v>
      </c>
      <c r="D128" s="21"/>
      <c r="E128" s="17">
        <f t="shared" si="6"/>
        <v>1</v>
      </c>
      <c r="F128" s="16">
        <v>1</v>
      </c>
      <c r="G128" s="3" t="s">
        <v>22</v>
      </c>
    </row>
    <row r="129" spans="1:13" x14ac:dyDescent="0.35">
      <c r="A129" s="3">
        <v>246828</v>
      </c>
      <c r="B129" s="20">
        <v>45509</v>
      </c>
      <c r="C129" s="19">
        <v>40</v>
      </c>
      <c r="D129" s="21"/>
      <c r="E129" s="17">
        <f t="shared" si="6"/>
        <v>2</v>
      </c>
      <c r="F129" s="16">
        <v>2</v>
      </c>
      <c r="G129" s="3" t="s">
        <v>22</v>
      </c>
    </row>
    <row r="130" spans="1:13" x14ac:dyDescent="0.35">
      <c r="A130" s="3">
        <v>246832</v>
      </c>
      <c r="B130" s="20">
        <v>45509</v>
      </c>
      <c r="C130" s="19">
        <v>20</v>
      </c>
      <c r="D130" s="21"/>
      <c r="E130" s="17">
        <f t="shared" si="6"/>
        <v>1</v>
      </c>
      <c r="F130" s="16">
        <v>1</v>
      </c>
      <c r="G130" s="3" t="s">
        <v>22</v>
      </c>
    </row>
    <row r="131" spans="1:13" x14ac:dyDescent="0.35">
      <c r="A131" s="3">
        <v>246835</v>
      </c>
      <c r="B131" s="20">
        <v>45509</v>
      </c>
      <c r="C131" s="19">
        <v>20</v>
      </c>
      <c r="D131" s="21"/>
      <c r="E131" s="17">
        <f t="shared" si="6"/>
        <v>1</v>
      </c>
      <c r="F131" s="16">
        <v>1</v>
      </c>
      <c r="G131" s="3" t="s">
        <v>22</v>
      </c>
    </row>
    <row r="132" spans="1:13" x14ac:dyDescent="0.35">
      <c r="A132" s="3">
        <v>247220</v>
      </c>
      <c r="B132" s="20">
        <v>45541</v>
      </c>
      <c r="C132" s="19">
        <v>20</v>
      </c>
      <c r="D132" s="21"/>
      <c r="E132" s="17">
        <f t="shared" si="6"/>
        <v>1</v>
      </c>
      <c r="F132" s="16">
        <v>1</v>
      </c>
      <c r="G132" s="3" t="s">
        <v>22</v>
      </c>
    </row>
    <row r="133" spans="1:13" x14ac:dyDescent="0.35">
      <c r="A133" s="3">
        <v>247239</v>
      </c>
      <c r="B133" s="20">
        <v>45543</v>
      </c>
      <c r="C133" s="19">
        <v>20</v>
      </c>
      <c r="D133" s="21"/>
      <c r="E133" s="17">
        <f t="shared" si="6"/>
        <v>1</v>
      </c>
      <c r="F133" s="16">
        <v>1</v>
      </c>
      <c r="G133" s="3" t="s">
        <v>22</v>
      </c>
    </row>
    <row r="134" spans="1:13" x14ac:dyDescent="0.35">
      <c r="D134" s="21"/>
      <c r="E134" s="40">
        <f>SUM(E120:E133)</f>
        <v>52</v>
      </c>
      <c r="F134" s="40">
        <f>SUM(F120:F133)</f>
        <v>30</v>
      </c>
      <c r="H134" s="40">
        <v>14</v>
      </c>
      <c r="I134" s="40">
        <v>8</v>
      </c>
      <c r="J134" s="16">
        <v>22</v>
      </c>
      <c r="K134" s="3">
        <v>32</v>
      </c>
      <c r="L134" s="10">
        <f>+J134/E134</f>
        <v>0.42307692307692307</v>
      </c>
    </row>
    <row r="135" spans="1:13" x14ac:dyDescent="0.35">
      <c r="A135" s="3">
        <v>242337</v>
      </c>
      <c r="B135" s="20">
        <v>45348</v>
      </c>
      <c r="C135" s="19">
        <v>335</v>
      </c>
      <c r="D135" s="21">
        <v>15</v>
      </c>
      <c r="E135" s="17">
        <f>SUM(F135:I135)</f>
        <v>16</v>
      </c>
      <c r="F135" s="16">
        <v>5</v>
      </c>
      <c r="G135" s="3" t="s">
        <v>25</v>
      </c>
      <c r="H135" s="16">
        <v>11</v>
      </c>
    </row>
    <row r="136" spans="1:13" x14ac:dyDescent="0.35">
      <c r="A136" s="3">
        <v>246746</v>
      </c>
      <c r="B136" s="20">
        <v>45503</v>
      </c>
      <c r="C136" s="19">
        <v>20</v>
      </c>
      <c r="D136" s="21"/>
      <c r="E136" s="17">
        <f>SUM(F136:I136)</f>
        <v>1</v>
      </c>
      <c r="F136" s="16">
        <v>1</v>
      </c>
      <c r="G136" s="3" t="s">
        <v>25</v>
      </c>
    </row>
    <row r="137" spans="1:13" x14ac:dyDescent="0.35">
      <c r="A137" s="3">
        <v>247683</v>
      </c>
      <c r="B137" s="20">
        <v>45587</v>
      </c>
      <c r="C137" s="19">
        <v>660</v>
      </c>
      <c r="D137" s="21"/>
      <c r="E137" s="17">
        <f>SUM(F137:I137)</f>
        <v>33</v>
      </c>
      <c r="F137" s="16">
        <v>6</v>
      </c>
      <c r="G137" s="3" t="s">
        <v>25</v>
      </c>
      <c r="I137" s="16">
        <v>27</v>
      </c>
    </row>
    <row r="138" spans="1:13" x14ac:dyDescent="0.35">
      <c r="B138" s="20" t="s">
        <v>33</v>
      </c>
      <c r="C138" s="19">
        <v>-560</v>
      </c>
      <c r="D138" s="21"/>
      <c r="E138" s="24">
        <f>SUM(F138:I138)</f>
        <v>-28</v>
      </c>
      <c r="F138" s="23">
        <v>-1</v>
      </c>
      <c r="G138" s="3" t="s">
        <v>25</v>
      </c>
      <c r="I138" s="23">
        <v>-27</v>
      </c>
      <c r="J138" s="23"/>
      <c r="L138" s="13"/>
      <c r="M138" s="22"/>
    </row>
    <row r="139" spans="1:13" x14ac:dyDescent="0.35">
      <c r="D139" s="21"/>
      <c r="E139" s="43">
        <f>SUM(E135:E138)</f>
        <v>22</v>
      </c>
      <c r="F139" s="43">
        <f>SUM(F135:F138)</f>
        <v>11</v>
      </c>
      <c r="H139" s="40">
        <v>11</v>
      </c>
      <c r="I139" s="43">
        <v>0</v>
      </c>
      <c r="J139" s="23">
        <v>11</v>
      </c>
      <c r="K139" s="3">
        <v>19</v>
      </c>
      <c r="L139" s="10">
        <f>+J139/E139</f>
        <v>0.5</v>
      </c>
      <c r="M139" s="22"/>
    </row>
    <row r="140" spans="1:13" x14ac:dyDescent="0.35">
      <c r="A140" s="3">
        <v>240836</v>
      </c>
      <c r="B140" s="20">
        <v>45282</v>
      </c>
      <c r="C140" s="19">
        <v>575</v>
      </c>
      <c r="D140" s="21">
        <v>15</v>
      </c>
      <c r="E140" s="17">
        <f t="shared" ref="E140:E150" si="7">SUM(F140:I140)</f>
        <v>28</v>
      </c>
      <c r="G140" s="3" t="s">
        <v>2</v>
      </c>
      <c r="H140" s="16">
        <v>28</v>
      </c>
    </row>
    <row r="141" spans="1:13" x14ac:dyDescent="0.35">
      <c r="A141" s="3">
        <v>241218</v>
      </c>
      <c r="B141" s="20">
        <v>45312</v>
      </c>
      <c r="C141" s="19">
        <v>60</v>
      </c>
      <c r="D141" s="21"/>
      <c r="E141" s="17">
        <f t="shared" si="7"/>
        <v>3</v>
      </c>
      <c r="G141" s="3" t="s">
        <v>2</v>
      </c>
      <c r="I141" s="16">
        <v>3</v>
      </c>
    </row>
    <row r="142" spans="1:13" x14ac:dyDescent="0.35">
      <c r="A142" s="3">
        <v>241321</v>
      </c>
      <c r="B142" s="20">
        <v>45317</v>
      </c>
      <c r="C142" s="19">
        <v>780</v>
      </c>
      <c r="D142" s="21"/>
      <c r="E142" s="17">
        <f t="shared" si="7"/>
        <v>39</v>
      </c>
      <c r="F142" s="16">
        <v>8</v>
      </c>
      <c r="G142" s="3" t="s">
        <v>2</v>
      </c>
      <c r="H142" s="16">
        <v>31</v>
      </c>
    </row>
    <row r="143" spans="1:13" x14ac:dyDescent="0.35">
      <c r="A143" s="3">
        <v>241322</v>
      </c>
      <c r="B143" s="20">
        <v>45317</v>
      </c>
      <c r="C143" s="19">
        <v>20</v>
      </c>
      <c r="D143" s="21"/>
      <c r="E143" s="17">
        <f t="shared" si="7"/>
        <v>1</v>
      </c>
      <c r="G143" s="3" t="s">
        <v>2</v>
      </c>
      <c r="H143" s="16">
        <v>1</v>
      </c>
    </row>
    <row r="144" spans="1:13" x14ac:dyDescent="0.35">
      <c r="A144" s="3">
        <v>243494</v>
      </c>
      <c r="B144" s="20">
        <v>45350</v>
      </c>
      <c r="C144" s="19">
        <v>420</v>
      </c>
      <c r="D144" s="21"/>
      <c r="E144" s="17">
        <f t="shared" si="7"/>
        <v>21</v>
      </c>
      <c r="F144" s="16">
        <v>1</v>
      </c>
      <c r="G144" s="3" t="s">
        <v>2</v>
      </c>
      <c r="H144" s="16">
        <v>18</v>
      </c>
      <c r="I144" s="16">
        <v>2</v>
      </c>
    </row>
    <row r="145" spans="1:17" x14ac:dyDescent="0.35">
      <c r="A145" s="3">
        <v>243582</v>
      </c>
      <c r="B145" s="20">
        <v>45351</v>
      </c>
      <c r="C145" s="19">
        <v>400</v>
      </c>
      <c r="D145" s="21"/>
      <c r="E145" s="17">
        <f t="shared" si="7"/>
        <v>20</v>
      </c>
      <c r="F145" s="16">
        <v>2</v>
      </c>
      <c r="G145" s="3" t="s">
        <v>2</v>
      </c>
      <c r="H145" s="16">
        <v>17</v>
      </c>
      <c r="I145" s="16">
        <v>1</v>
      </c>
    </row>
    <row r="146" spans="1:17" x14ac:dyDescent="0.35">
      <c r="A146" s="3">
        <v>244161</v>
      </c>
      <c r="B146" s="20">
        <v>45377</v>
      </c>
      <c r="C146" s="19">
        <v>220</v>
      </c>
      <c r="D146" s="21"/>
      <c r="E146" s="17">
        <f t="shared" si="7"/>
        <v>11</v>
      </c>
      <c r="G146" s="3" t="s">
        <v>2</v>
      </c>
      <c r="I146" s="16">
        <v>11</v>
      </c>
    </row>
    <row r="147" spans="1:17" x14ac:dyDescent="0.35">
      <c r="A147" s="3">
        <v>244822</v>
      </c>
      <c r="B147" s="20">
        <v>45421</v>
      </c>
      <c r="C147" s="19">
        <v>360</v>
      </c>
      <c r="D147" s="21"/>
      <c r="E147" s="17">
        <f t="shared" si="7"/>
        <v>18</v>
      </c>
      <c r="F147" s="16">
        <v>5</v>
      </c>
      <c r="G147" s="3" t="s">
        <v>2</v>
      </c>
      <c r="I147" s="16">
        <v>13</v>
      </c>
    </row>
    <row r="148" spans="1:17" x14ac:dyDescent="0.35">
      <c r="A148" s="3">
        <v>245028</v>
      </c>
      <c r="B148" s="20">
        <v>45442</v>
      </c>
      <c r="C148" s="26">
        <v>100</v>
      </c>
      <c r="D148" s="25"/>
      <c r="E148" s="17">
        <f t="shared" si="7"/>
        <v>5</v>
      </c>
      <c r="F148" s="16">
        <v>2</v>
      </c>
      <c r="G148" s="3" t="s">
        <v>2</v>
      </c>
      <c r="I148" s="16">
        <v>3</v>
      </c>
    </row>
    <row r="149" spans="1:17" x14ac:dyDescent="0.35">
      <c r="A149" s="3">
        <v>246826</v>
      </c>
      <c r="B149" s="20">
        <v>45509</v>
      </c>
      <c r="C149" s="19">
        <v>120</v>
      </c>
      <c r="D149" s="21"/>
      <c r="E149" s="17">
        <f t="shared" si="7"/>
        <v>6</v>
      </c>
      <c r="F149" s="16">
        <v>3</v>
      </c>
      <c r="G149" s="3" t="s">
        <v>2</v>
      </c>
      <c r="I149" s="16">
        <v>3</v>
      </c>
    </row>
    <row r="150" spans="1:17" x14ac:dyDescent="0.35">
      <c r="A150" s="3">
        <v>246837</v>
      </c>
      <c r="B150" s="20">
        <v>45509</v>
      </c>
      <c r="C150" s="26">
        <v>20</v>
      </c>
      <c r="D150" s="25"/>
      <c r="E150" s="17">
        <f t="shared" si="7"/>
        <v>1</v>
      </c>
      <c r="F150" s="16">
        <v>1</v>
      </c>
      <c r="G150" s="3" t="s">
        <v>2</v>
      </c>
      <c r="L150" s="45"/>
      <c r="Q150" s="45"/>
    </row>
    <row r="151" spans="1:17" x14ac:dyDescent="0.35">
      <c r="D151" s="21"/>
      <c r="E151" s="40">
        <f>SUM(E140:E150)</f>
        <v>153</v>
      </c>
      <c r="F151" s="40">
        <f>SUM(F140:F150)</f>
        <v>22</v>
      </c>
      <c r="H151" s="40">
        <f>SUM(H140:H150)</f>
        <v>95</v>
      </c>
      <c r="I151" s="40">
        <f>SUM(I140:I150)</f>
        <v>36</v>
      </c>
      <c r="J151" s="16">
        <v>131</v>
      </c>
      <c r="K151" s="3">
        <v>145</v>
      </c>
      <c r="L151" s="10">
        <f>+J151/E151</f>
        <v>0.85620915032679734</v>
      </c>
    </row>
    <row r="152" spans="1:17" x14ac:dyDescent="0.35">
      <c r="D152" s="21"/>
      <c r="E152" s="16"/>
    </row>
    <row r="153" spans="1:17" x14ac:dyDescent="0.35">
      <c r="D153" s="21"/>
      <c r="E153" s="16"/>
    </row>
    <row r="154" spans="1:17" x14ac:dyDescent="0.35">
      <c r="D154" s="21"/>
      <c r="E154" s="16"/>
    </row>
    <row r="155" spans="1:17" x14ac:dyDescent="0.35">
      <c r="D155" s="21"/>
      <c r="E155" s="16"/>
    </row>
    <row r="156" spans="1:17" x14ac:dyDescent="0.35">
      <c r="D156" s="21"/>
      <c r="E156" s="16"/>
    </row>
    <row r="157" spans="1:17" x14ac:dyDescent="0.35">
      <c r="D157" s="21"/>
      <c r="E157" s="16"/>
    </row>
    <row r="158" spans="1:17" x14ac:dyDescent="0.35">
      <c r="D158" s="21"/>
      <c r="E158" s="16"/>
    </row>
    <row r="159" spans="1:17" x14ac:dyDescent="0.35">
      <c r="D159" s="21"/>
      <c r="E159" s="16"/>
    </row>
    <row r="160" spans="1:17" x14ac:dyDescent="0.35">
      <c r="D160" s="21"/>
      <c r="E160" s="16"/>
    </row>
    <row r="161" spans="4:5" x14ac:dyDescent="0.35">
      <c r="D161" s="21"/>
      <c r="E161" s="16"/>
    </row>
    <row r="162" spans="4:5" x14ac:dyDescent="0.35">
      <c r="D162" s="21"/>
      <c r="E162" s="16"/>
    </row>
    <row r="163" spans="4:5" x14ac:dyDescent="0.35">
      <c r="D163" s="21"/>
      <c r="E163" s="16"/>
    </row>
    <row r="164" spans="4:5" x14ac:dyDescent="0.35">
      <c r="D164" s="21"/>
      <c r="E164" s="16"/>
    </row>
    <row r="165" spans="4:5" x14ac:dyDescent="0.35">
      <c r="E165" s="16"/>
    </row>
    <row r="166" spans="4:5" x14ac:dyDescent="0.35">
      <c r="E166" s="16"/>
    </row>
    <row r="167" spans="4:5" x14ac:dyDescent="0.35">
      <c r="E167" s="16"/>
    </row>
  </sheetData>
  <sortState xmlns:xlrd2="http://schemas.microsoft.com/office/spreadsheetml/2017/richdata2" ref="A3:M150">
    <sortCondition ref="B3:B150"/>
    <sortCondition ref="A3:A150"/>
  </sortState>
  <printOptions horizontalCentered="1"/>
  <pageMargins left="0.2" right="0.2" top="0.75" bottom="0.75" header="0.3" footer="0.3"/>
  <pageSetup orientation="portrait" verticalDpi="4294967295" r:id="rId1"/>
  <headerFooter>
    <oddHeader>&amp;C&amp;"Arial Black,Regular"&amp;14NFRW Invoices  2024&amp;RUpdated 12-17-24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BDBAA-CFFB-466D-9896-06B2C85665FC}">
  <dimension ref="A1:L30"/>
  <sheetViews>
    <sheetView workbookViewId="0">
      <selection activeCell="M7" sqref="M7"/>
    </sheetView>
  </sheetViews>
  <sheetFormatPr defaultRowHeight="14.5" x14ac:dyDescent="0.35"/>
  <cols>
    <col min="1" max="1" width="6.7265625" bestFit="1" customWidth="1"/>
    <col min="2" max="2" width="7" bestFit="1" customWidth="1"/>
    <col min="3" max="3" width="6.7265625" bestFit="1" customWidth="1"/>
    <col min="4" max="4" width="7" bestFit="1" customWidth="1"/>
    <col min="5" max="5" width="6.26953125" bestFit="1" customWidth="1"/>
    <col min="6" max="6" width="23.81640625" bestFit="1" customWidth="1"/>
    <col min="7" max="7" width="10.26953125" bestFit="1" customWidth="1"/>
    <col min="8" max="8" width="10.1796875" bestFit="1" customWidth="1"/>
    <col min="9" max="9" width="7" bestFit="1" customWidth="1"/>
    <col min="10" max="12" width="8.81640625" bestFit="1" customWidth="1"/>
  </cols>
  <sheetData>
    <row r="1" spans="1:12" x14ac:dyDescent="0.35">
      <c r="A1" s="50"/>
      <c r="B1" s="50"/>
      <c r="C1" s="50"/>
      <c r="D1" s="50"/>
      <c r="E1" s="50"/>
      <c r="F1" s="3"/>
      <c r="G1" s="3" t="s">
        <v>30</v>
      </c>
      <c r="H1" s="3" t="s">
        <v>52</v>
      </c>
      <c r="I1" s="3"/>
      <c r="J1" s="3"/>
      <c r="K1" s="3"/>
    </row>
    <row r="2" spans="1:12" x14ac:dyDescent="0.35">
      <c r="A2" s="51">
        <v>1</v>
      </c>
      <c r="B2" s="51">
        <v>2</v>
      </c>
      <c r="C2" s="51">
        <v>3</v>
      </c>
      <c r="D2" s="51">
        <v>4</v>
      </c>
      <c r="E2" s="50" t="s">
        <v>53</v>
      </c>
      <c r="F2" s="3"/>
      <c r="G2" s="3" t="s">
        <v>31</v>
      </c>
      <c r="H2" s="3" t="s">
        <v>54</v>
      </c>
      <c r="I2" s="3"/>
      <c r="J2" s="50">
        <f>SUM(J5:J30)</f>
        <v>1154</v>
      </c>
      <c r="K2" s="50">
        <f>SUM(K5:K30)</f>
        <v>1220</v>
      </c>
    </row>
    <row r="3" spans="1:12" x14ac:dyDescent="0.35">
      <c r="A3" s="52" t="s">
        <v>55</v>
      </c>
      <c r="B3" s="52" t="s">
        <v>56</v>
      </c>
      <c r="C3" s="52" t="s">
        <v>55</v>
      </c>
      <c r="D3" s="52" t="s">
        <v>56</v>
      </c>
      <c r="E3" s="50"/>
      <c r="F3" s="3"/>
      <c r="G3" s="3" t="s">
        <v>32</v>
      </c>
      <c r="H3" s="3" t="s">
        <v>57</v>
      </c>
      <c r="I3" s="3"/>
      <c r="J3" s="53" t="s">
        <v>58</v>
      </c>
      <c r="K3" s="53" t="s">
        <v>27</v>
      </c>
    </row>
    <row r="4" spans="1:12" x14ac:dyDescent="0.35">
      <c r="A4" s="54">
        <v>2023</v>
      </c>
      <c r="B4" s="54">
        <v>2024</v>
      </c>
      <c r="C4" s="54">
        <v>2024</v>
      </c>
      <c r="D4" s="52">
        <v>2025</v>
      </c>
      <c r="E4" s="50" t="s">
        <v>59</v>
      </c>
      <c r="F4" s="55" t="s">
        <v>45</v>
      </c>
      <c r="G4" s="55" t="s">
        <v>60</v>
      </c>
      <c r="H4" s="55" t="s">
        <v>61</v>
      </c>
      <c r="I4" s="55" t="s">
        <v>62</v>
      </c>
      <c r="J4" s="55" t="s">
        <v>63</v>
      </c>
      <c r="K4" s="55" t="s">
        <v>63</v>
      </c>
      <c r="L4" s="56" t="s">
        <v>64</v>
      </c>
    </row>
    <row r="5" spans="1:12" x14ac:dyDescent="0.35">
      <c r="A5" s="57"/>
      <c r="B5" s="57"/>
      <c r="C5" s="57"/>
      <c r="D5" s="57"/>
      <c r="E5" s="57">
        <f>SUM(A5:D5)</f>
        <v>0</v>
      </c>
      <c r="F5" s="3" t="s">
        <v>65</v>
      </c>
      <c r="G5" s="3"/>
      <c r="H5" s="3"/>
      <c r="I5" s="58">
        <f>+J5-K5</f>
        <v>-2</v>
      </c>
      <c r="J5" s="4">
        <v>13</v>
      </c>
      <c r="K5" s="4">
        <v>15</v>
      </c>
      <c r="L5">
        <v>31004704</v>
      </c>
    </row>
    <row r="6" spans="1:12" x14ac:dyDescent="0.35">
      <c r="A6" s="57"/>
      <c r="B6" s="57"/>
      <c r="C6" s="57"/>
      <c r="D6" s="57"/>
      <c r="E6" s="57">
        <f t="shared" ref="E6:E30" si="0">SUM(A6:D6)</f>
        <v>0</v>
      </c>
      <c r="F6" s="3" t="s">
        <v>66</v>
      </c>
      <c r="G6" s="3"/>
      <c r="H6" s="3"/>
      <c r="I6" s="58">
        <f t="shared" ref="I6:I30" si="1">+J6-K6</f>
        <v>-1</v>
      </c>
      <c r="J6" s="4">
        <v>24</v>
      </c>
      <c r="K6" s="4">
        <v>25</v>
      </c>
      <c r="L6">
        <v>31003337</v>
      </c>
    </row>
    <row r="7" spans="1:12" x14ac:dyDescent="0.35">
      <c r="A7" s="57"/>
      <c r="B7" s="57"/>
      <c r="C7" s="57"/>
      <c r="D7" s="57"/>
      <c r="E7" s="57">
        <f t="shared" si="0"/>
        <v>0</v>
      </c>
      <c r="F7" s="3" t="s">
        <v>67</v>
      </c>
      <c r="G7" s="3"/>
      <c r="H7" s="3"/>
      <c r="I7" s="58">
        <f t="shared" si="1"/>
        <v>-17</v>
      </c>
      <c r="J7" s="4">
        <v>127</v>
      </c>
      <c r="K7" s="4">
        <v>144</v>
      </c>
      <c r="L7">
        <v>31002859</v>
      </c>
    </row>
    <row r="8" spans="1:12" x14ac:dyDescent="0.35">
      <c r="A8" s="57"/>
      <c r="B8" s="57"/>
      <c r="C8" s="57"/>
      <c r="D8" s="57"/>
      <c r="E8" s="57">
        <f t="shared" si="0"/>
        <v>0</v>
      </c>
      <c r="F8" s="3" t="s">
        <v>68</v>
      </c>
      <c r="G8" s="3"/>
      <c r="H8" s="3"/>
      <c r="I8" s="58">
        <f t="shared" si="1"/>
        <v>-5</v>
      </c>
      <c r="J8" s="4">
        <v>13</v>
      </c>
      <c r="K8" s="4">
        <v>18</v>
      </c>
      <c r="L8">
        <v>31002958</v>
      </c>
    </row>
    <row r="9" spans="1:12" x14ac:dyDescent="0.35">
      <c r="A9" s="57"/>
      <c r="B9" s="57">
        <v>2149</v>
      </c>
      <c r="C9" s="57">
        <v>878</v>
      </c>
      <c r="D9" s="57"/>
      <c r="E9" s="57">
        <f t="shared" si="0"/>
        <v>3027</v>
      </c>
      <c r="F9" s="3" t="s">
        <v>69</v>
      </c>
      <c r="G9" s="3">
        <f>SUM(B9:C9)</f>
        <v>3027</v>
      </c>
      <c r="H9" s="3" t="s">
        <v>31</v>
      </c>
      <c r="I9" s="58">
        <f t="shared" si="1"/>
        <v>26</v>
      </c>
      <c r="J9" s="4">
        <v>43</v>
      </c>
      <c r="K9" s="4">
        <v>17</v>
      </c>
      <c r="L9">
        <v>31004603</v>
      </c>
    </row>
    <row r="10" spans="1:12" x14ac:dyDescent="0.35">
      <c r="A10" s="57"/>
      <c r="B10" s="57"/>
      <c r="C10" s="57"/>
      <c r="D10" s="57"/>
      <c r="E10" s="57">
        <f t="shared" si="0"/>
        <v>0</v>
      </c>
      <c r="F10" s="3" t="s">
        <v>70</v>
      </c>
      <c r="G10" s="3"/>
      <c r="H10" s="3"/>
      <c r="I10" s="58">
        <f t="shared" si="1"/>
        <v>-3</v>
      </c>
      <c r="J10" s="4">
        <v>18</v>
      </c>
      <c r="K10" s="4">
        <v>21</v>
      </c>
      <c r="L10">
        <v>31000390</v>
      </c>
    </row>
    <row r="11" spans="1:12" x14ac:dyDescent="0.35">
      <c r="A11" s="57"/>
      <c r="B11" s="57"/>
      <c r="C11" s="57"/>
      <c r="D11" s="57"/>
      <c r="E11" s="57">
        <f t="shared" si="0"/>
        <v>0</v>
      </c>
      <c r="F11" s="3" t="s">
        <v>71</v>
      </c>
      <c r="G11" s="3"/>
      <c r="H11" s="3"/>
      <c r="I11" s="58">
        <f t="shared" si="1"/>
        <v>-6</v>
      </c>
      <c r="J11" s="4">
        <v>10</v>
      </c>
      <c r="K11" s="4">
        <v>16</v>
      </c>
      <c r="L11">
        <v>31003448</v>
      </c>
    </row>
    <row r="12" spans="1:12" x14ac:dyDescent="0.35">
      <c r="A12" s="57"/>
      <c r="B12" s="57"/>
      <c r="C12" s="57"/>
      <c r="D12" s="57"/>
      <c r="E12" s="57">
        <f t="shared" si="0"/>
        <v>0</v>
      </c>
      <c r="F12" s="3" t="s">
        <v>72</v>
      </c>
      <c r="G12" s="3"/>
      <c r="H12" s="3"/>
      <c r="I12" s="58">
        <f t="shared" si="1"/>
        <v>-8</v>
      </c>
      <c r="J12" s="4">
        <v>20</v>
      </c>
      <c r="K12" s="4">
        <v>28</v>
      </c>
      <c r="L12">
        <v>31000218</v>
      </c>
    </row>
    <row r="13" spans="1:12" x14ac:dyDescent="0.35">
      <c r="A13" s="57"/>
      <c r="B13" s="57"/>
      <c r="C13" s="57"/>
      <c r="D13" s="57"/>
      <c r="E13" s="57">
        <f t="shared" si="0"/>
        <v>0</v>
      </c>
      <c r="F13" s="3" t="s">
        <v>73</v>
      </c>
      <c r="G13" s="3"/>
      <c r="H13" s="3"/>
      <c r="I13" s="58">
        <f t="shared" si="1"/>
        <v>-10</v>
      </c>
      <c r="J13" s="4">
        <v>15</v>
      </c>
      <c r="K13" s="4">
        <v>25</v>
      </c>
      <c r="L13">
        <v>31005105</v>
      </c>
    </row>
    <row r="14" spans="1:12" x14ac:dyDescent="0.35">
      <c r="A14" s="57"/>
      <c r="B14" s="57"/>
      <c r="C14" s="57"/>
      <c r="D14" s="57"/>
      <c r="E14" s="57">
        <f t="shared" si="0"/>
        <v>0</v>
      </c>
      <c r="F14" s="3" t="s">
        <v>74</v>
      </c>
      <c r="G14" s="3"/>
      <c r="H14" s="3"/>
      <c r="I14" s="58">
        <f t="shared" si="1"/>
        <v>-8</v>
      </c>
      <c r="J14" s="4">
        <v>54</v>
      </c>
      <c r="K14" s="4">
        <v>62</v>
      </c>
      <c r="L14">
        <v>31005005</v>
      </c>
    </row>
    <row r="15" spans="1:12" x14ac:dyDescent="0.35">
      <c r="A15" s="57"/>
      <c r="B15" s="57"/>
      <c r="C15" s="57"/>
      <c r="D15" s="57"/>
      <c r="E15" s="57">
        <f t="shared" si="0"/>
        <v>0</v>
      </c>
      <c r="F15" s="3" t="s">
        <v>75</v>
      </c>
      <c r="G15" s="3"/>
      <c r="H15" s="3"/>
      <c r="I15" s="58">
        <f t="shared" si="1"/>
        <v>0</v>
      </c>
      <c r="J15" s="4">
        <v>111</v>
      </c>
      <c r="K15" s="4">
        <v>111</v>
      </c>
      <c r="L15">
        <v>31000659</v>
      </c>
    </row>
    <row r="16" spans="1:12" x14ac:dyDescent="0.35">
      <c r="A16" s="57"/>
      <c r="B16" s="57"/>
      <c r="C16" s="57"/>
      <c r="D16" s="57"/>
      <c r="E16" s="57">
        <f t="shared" si="0"/>
        <v>0</v>
      </c>
      <c r="F16" s="3" t="s">
        <v>76</v>
      </c>
      <c r="G16" s="3"/>
      <c r="H16" s="3"/>
      <c r="I16" s="58">
        <f t="shared" si="1"/>
        <v>-8</v>
      </c>
      <c r="J16" s="4">
        <v>12</v>
      </c>
      <c r="K16" s="4">
        <v>20</v>
      </c>
      <c r="L16">
        <v>31003520</v>
      </c>
    </row>
    <row r="17" spans="1:12" x14ac:dyDescent="0.35">
      <c r="A17" s="57"/>
      <c r="B17" s="57"/>
      <c r="C17" s="57"/>
      <c r="D17" s="57"/>
      <c r="E17" s="57">
        <f t="shared" si="0"/>
        <v>0</v>
      </c>
      <c r="F17" s="3" t="s">
        <v>77</v>
      </c>
      <c r="G17" s="3"/>
      <c r="H17" s="3"/>
      <c r="I17" s="58">
        <f t="shared" si="1"/>
        <v>11</v>
      </c>
      <c r="J17" s="4">
        <v>92</v>
      </c>
      <c r="K17" s="4">
        <v>81</v>
      </c>
      <c r="L17">
        <v>31004054</v>
      </c>
    </row>
    <row r="18" spans="1:12" x14ac:dyDescent="0.35">
      <c r="A18" s="57">
        <v>1875</v>
      </c>
      <c r="B18" s="57"/>
      <c r="C18" s="57"/>
      <c r="D18" s="57"/>
      <c r="E18" s="57">
        <f t="shared" si="0"/>
        <v>1875</v>
      </c>
      <c r="F18" s="3" t="s">
        <v>78</v>
      </c>
      <c r="G18" s="3"/>
      <c r="H18" s="3"/>
      <c r="I18" s="58">
        <f t="shared" si="1"/>
        <v>-30</v>
      </c>
      <c r="J18" s="4">
        <v>46</v>
      </c>
      <c r="K18" s="4">
        <v>76</v>
      </c>
      <c r="L18">
        <v>31001247</v>
      </c>
    </row>
    <row r="19" spans="1:12" x14ac:dyDescent="0.35">
      <c r="A19" s="57"/>
      <c r="B19" s="57"/>
      <c r="C19" s="57"/>
      <c r="D19" s="57"/>
      <c r="E19" s="57">
        <f t="shared" si="0"/>
        <v>0</v>
      </c>
      <c r="F19" s="3" t="s">
        <v>79</v>
      </c>
      <c r="G19" s="3"/>
      <c r="H19" s="3"/>
      <c r="I19" s="58">
        <f t="shared" si="1"/>
        <v>-1</v>
      </c>
      <c r="J19" s="4">
        <v>12</v>
      </c>
      <c r="K19" s="4">
        <v>13</v>
      </c>
      <c r="L19">
        <v>31001423</v>
      </c>
    </row>
    <row r="20" spans="1:12" x14ac:dyDescent="0.35">
      <c r="A20" s="57"/>
      <c r="B20" s="57"/>
      <c r="C20" s="57"/>
      <c r="D20" s="57"/>
      <c r="E20" s="57">
        <f t="shared" si="0"/>
        <v>0</v>
      </c>
      <c r="F20" s="3" t="s">
        <v>80</v>
      </c>
      <c r="G20" s="3"/>
      <c r="H20" s="3"/>
      <c r="I20" s="58">
        <f t="shared" si="1"/>
        <v>-4</v>
      </c>
      <c r="J20" s="4">
        <v>26</v>
      </c>
      <c r="K20" s="4">
        <v>30</v>
      </c>
      <c r="L20">
        <v>31001581</v>
      </c>
    </row>
    <row r="21" spans="1:12" x14ac:dyDescent="0.35">
      <c r="A21" s="57"/>
      <c r="B21" s="57"/>
      <c r="C21" s="57"/>
      <c r="D21" s="57"/>
      <c r="E21" s="57">
        <f t="shared" si="0"/>
        <v>0</v>
      </c>
      <c r="F21" s="3" t="s">
        <v>36</v>
      </c>
      <c r="G21" s="3"/>
      <c r="H21" s="3"/>
      <c r="I21" s="58">
        <f t="shared" si="1"/>
        <v>-1</v>
      </c>
      <c r="J21" s="4">
        <v>11</v>
      </c>
      <c r="K21" s="4">
        <v>12</v>
      </c>
      <c r="L21">
        <v>31000116</v>
      </c>
    </row>
    <row r="22" spans="1:12" x14ac:dyDescent="0.35">
      <c r="A22" s="57">
        <v>1305</v>
      </c>
      <c r="B22" s="57"/>
      <c r="C22" s="57"/>
      <c r="D22" s="57"/>
      <c r="E22" s="57">
        <f t="shared" si="0"/>
        <v>1305</v>
      </c>
      <c r="F22" s="3" t="s">
        <v>81</v>
      </c>
      <c r="G22" s="3"/>
      <c r="H22" s="3"/>
      <c r="I22" s="58">
        <f t="shared" si="1"/>
        <v>2</v>
      </c>
      <c r="J22" s="4">
        <v>14</v>
      </c>
      <c r="K22" s="4">
        <v>12</v>
      </c>
      <c r="L22">
        <v>31000117</v>
      </c>
    </row>
    <row r="23" spans="1:12" x14ac:dyDescent="0.35">
      <c r="A23" s="57">
        <v>2683</v>
      </c>
      <c r="B23" s="57">
        <v>1270</v>
      </c>
      <c r="C23" s="57"/>
      <c r="D23" s="57"/>
      <c r="E23" s="57">
        <f t="shared" si="0"/>
        <v>3953</v>
      </c>
      <c r="F23" s="3" t="s">
        <v>82</v>
      </c>
      <c r="G23" s="3">
        <f>SUM(B23:C23)</f>
        <v>1270</v>
      </c>
      <c r="H23" s="3" t="s">
        <v>32</v>
      </c>
      <c r="I23" s="58">
        <f t="shared" si="1"/>
        <v>-19</v>
      </c>
      <c r="J23" s="4">
        <v>91</v>
      </c>
      <c r="K23" s="4">
        <v>110</v>
      </c>
      <c r="L23">
        <v>31002358</v>
      </c>
    </row>
    <row r="24" spans="1:12" x14ac:dyDescent="0.35">
      <c r="A24" s="57"/>
      <c r="B24" s="57"/>
      <c r="C24" s="57"/>
      <c r="D24" s="57"/>
      <c r="E24" s="57">
        <f t="shared" si="0"/>
        <v>0</v>
      </c>
      <c r="F24" s="3" t="s">
        <v>83</v>
      </c>
      <c r="G24" s="3"/>
      <c r="H24" s="3"/>
      <c r="I24" s="58">
        <f t="shared" si="1"/>
        <v>-5</v>
      </c>
      <c r="J24" s="4">
        <v>37</v>
      </c>
      <c r="K24" s="4">
        <v>42</v>
      </c>
      <c r="L24">
        <v>31002662</v>
      </c>
    </row>
    <row r="25" spans="1:12" x14ac:dyDescent="0.35">
      <c r="A25" s="57"/>
      <c r="B25" s="57"/>
      <c r="C25" s="57"/>
      <c r="D25" s="57"/>
      <c r="E25" s="57">
        <f t="shared" si="0"/>
        <v>0</v>
      </c>
      <c r="F25" s="3" t="s">
        <v>84</v>
      </c>
      <c r="G25" s="3"/>
      <c r="H25" s="3"/>
      <c r="I25" s="58">
        <f t="shared" si="1"/>
        <v>0</v>
      </c>
      <c r="J25" s="4">
        <v>37</v>
      </c>
      <c r="K25" s="4">
        <v>37</v>
      </c>
      <c r="L25">
        <v>31003156</v>
      </c>
    </row>
    <row r="26" spans="1:12" x14ac:dyDescent="0.35">
      <c r="A26" s="57">
        <v>5500</v>
      </c>
      <c r="B26" s="57"/>
      <c r="C26" s="57"/>
      <c r="D26" s="57"/>
      <c r="E26" s="57">
        <f t="shared" si="0"/>
        <v>5500</v>
      </c>
      <c r="F26" s="3" t="s">
        <v>85</v>
      </c>
      <c r="G26" s="3"/>
      <c r="H26" s="3"/>
      <c r="I26" s="58">
        <f t="shared" si="1"/>
        <v>-11</v>
      </c>
      <c r="J26" s="4">
        <v>87</v>
      </c>
      <c r="K26" s="4">
        <v>98</v>
      </c>
      <c r="L26">
        <v>31003965</v>
      </c>
    </row>
    <row r="27" spans="1:12" x14ac:dyDescent="0.35">
      <c r="A27" s="57"/>
      <c r="B27" s="57"/>
      <c r="C27" s="57"/>
      <c r="D27" s="57"/>
      <c r="E27" s="57">
        <f t="shared" si="0"/>
        <v>0</v>
      </c>
      <c r="F27" s="3" t="s">
        <v>86</v>
      </c>
      <c r="G27" s="3"/>
      <c r="H27" s="3"/>
      <c r="I27" s="58">
        <f t="shared" si="1"/>
        <v>1</v>
      </c>
      <c r="J27" s="4">
        <v>12</v>
      </c>
      <c r="K27" s="4">
        <v>11</v>
      </c>
      <c r="L27">
        <v>31003760</v>
      </c>
    </row>
    <row r="28" spans="1:12" x14ac:dyDescent="0.35">
      <c r="A28" s="57"/>
      <c r="B28" s="57"/>
      <c r="C28" s="57">
        <v>13250</v>
      </c>
      <c r="D28" s="57"/>
      <c r="E28" s="57">
        <f t="shared" si="0"/>
        <v>13250</v>
      </c>
      <c r="F28" s="3" t="s">
        <v>87</v>
      </c>
      <c r="G28" s="3">
        <f>SUM(B28:C28)</f>
        <v>13250</v>
      </c>
      <c r="H28" s="3" t="s">
        <v>31</v>
      </c>
      <c r="I28" s="58">
        <f t="shared" si="1"/>
        <v>22</v>
      </c>
      <c r="J28" s="4">
        <v>54</v>
      </c>
      <c r="K28" s="4">
        <v>32</v>
      </c>
      <c r="L28">
        <v>31005306</v>
      </c>
    </row>
    <row r="29" spans="1:12" x14ac:dyDescent="0.35">
      <c r="A29" s="57">
        <v>2180</v>
      </c>
      <c r="B29" s="57"/>
      <c r="C29" s="57"/>
      <c r="D29" s="57"/>
      <c r="E29" s="57">
        <f t="shared" si="0"/>
        <v>2180</v>
      </c>
      <c r="F29" s="3" t="s">
        <v>88</v>
      </c>
      <c r="G29" s="3"/>
      <c r="H29" s="3"/>
      <c r="I29" s="58">
        <f t="shared" si="1"/>
        <v>3</v>
      </c>
      <c r="J29" s="4">
        <v>22</v>
      </c>
      <c r="K29" s="4">
        <v>19</v>
      </c>
      <c r="L29">
        <v>31000118</v>
      </c>
    </row>
    <row r="30" spans="1:12" x14ac:dyDescent="0.35">
      <c r="A30" s="57">
        <v>2399</v>
      </c>
      <c r="B30" s="57">
        <v>3171</v>
      </c>
      <c r="C30" s="57">
        <v>3083</v>
      </c>
      <c r="D30" s="57"/>
      <c r="E30" s="57">
        <f t="shared" si="0"/>
        <v>8653</v>
      </c>
      <c r="F30" s="3" t="s">
        <v>89</v>
      </c>
      <c r="G30" s="3">
        <f>SUM(B30:C30)</f>
        <v>6254</v>
      </c>
      <c r="H30" s="3" t="s">
        <v>32</v>
      </c>
      <c r="I30" s="58">
        <f t="shared" si="1"/>
        <v>8</v>
      </c>
      <c r="J30" s="4">
        <v>153</v>
      </c>
      <c r="K30" s="4">
        <v>145</v>
      </c>
      <c r="L30">
        <v>31003384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MASTER</vt:lpstr>
      <vt:lpstr>Greatest % Increase</vt:lpstr>
      <vt:lpstr>Most Mbrs</vt:lpstr>
      <vt:lpstr>Vol Hours</vt:lpstr>
      <vt:lpstr>'Greatest % Increase'!Print_Area</vt:lpstr>
      <vt:lpstr>MASTER!Print_Area</vt:lpstr>
      <vt:lpstr>'Most Mbrs'!Print_Area</vt:lpstr>
      <vt:lpstr>'Greatest % Increase'!Print_Titles</vt:lpstr>
      <vt:lpstr>'Most Mbrs'!Print_Titles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Carrick</dc:creator>
  <cp:lastModifiedBy>Sharon Carrick</cp:lastModifiedBy>
  <cp:lastPrinted>2025-11-20T21:14:40Z</cp:lastPrinted>
  <dcterms:created xsi:type="dcterms:W3CDTF">2020-05-09T19:45:10Z</dcterms:created>
  <dcterms:modified xsi:type="dcterms:W3CDTF">2025-11-20T21:15:09Z</dcterms:modified>
</cp:coreProperties>
</file>